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iano finanziario 2007-13" sheetId="1" r:id="rId1"/>
    <sheet name="Tabella di raccor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A5" authorId="0">
      <text>
        <r>
          <rPr>
            <b/>
            <sz val="9"/>
            <rFont val="Tahoma"/>
            <family val="0"/>
          </rPr>
          <t>Digitare il valore parametrato sulla base di quanto disposto nel parag. F di ciascun Avviso.</t>
        </r>
      </text>
    </comment>
  </commentList>
</comments>
</file>

<file path=xl/sharedStrings.xml><?xml version="1.0" encoding="utf-8"?>
<sst xmlns="http://schemas.openxmlformats.org/spreadsheetml/2006/main" count="355" uniqueCount="266">
  <si>
    <t>A</t>
  </si>
  <si>
    <t>FIGURE STRATEGICHE</t>
  </si>
  <si>
    <t>a.1</t>
  </si>
  <si>
    <t>Retribuzione ed oneri personale docente interno</t>
  </si>
  <si>
    <t>a.2</t>
  </si>
  <si>
    <t>Collaborazioni professionali docenti esterni</t>
  </si>
  <si>
    <t>a.3</t>
  </si>
  <si>
    <t>Retribuzioni ed oneri personale codocente interno</t>
  </si>
  <si>
    <t>a.4</t>
  </si>
  <si>
    <t>Collaborazioni professionali codocenti esterni</t>
  </si>
  <si>
    <t>a.5</t>
  </si>
  <si>
    <t>Retribuzione ed oneri tutor interni</t>
  </si>
  <si>
    <t>a.6</t>
  </si>
  <si>
    <t>Collaborazioni professionali tutor esterni</t>
  </si>
  <si>
    <t>a.7</t>
  </si>
  <si>
    <t>Retribuzione ed oneri personale interno di coordinamento e di direzione</t>
  </si>
  <si>
    <t>a.8</t>
  </si>
  <si>
    <t>Collaborazioni prof.li esterne di coordinamento e direzione</t>
  </si>
  <si>
    <t>a.9</t>
  </si>
  <si>
    <t>a.10</t>
  </si>
  <si>
    <t>Collaborazioni prof.li esterne per le funzioni strategiche</t>
  </si>
  <si>
    <t>B</t>
  </si>
  <si>
    <t>ALLIEVI</t>
  </si>
  <si>
    <t>b.1</t>
  </si>
  <si>
    <t>b.2</t>
  </si>
  <si>
    <t>b.3</t>
  </si>
  <si>
    <t>b.4</t>
  </si>
  <si>
    <t>b.4.1</t>
  </si>
  <si>
    <t>Spese per viaggi giornalieri</t>
  </si>
  <si>
    <t>b.4.2</t>
  </si>
  <si>
    <t>Spese di viaggio per corsi esterni</t>
  </si>
  <si>
    <t>b.4.3</t>
  </si>
  <si>
    <t>Vitto</t>
  </si>
  <si>
    <t>b.4.4</t>
  </si>
  <si>
    <t xml:space="preserve">Alloggio </t>
  </si>
  <si>
    <t>b.5</t>
  </si>
  <si>
    <t>b.5.1</t>
  </si>
  <si>
    <t>b.5.2</t>
  </si>
  <si>
    <t>b.6</t>
  </si>
  <si>
    <t>C</t>
  </si>
  <si>
    <t>FUNZIONAMENTO E GESTIONE</t>
  </si>
  <si>
    <t>c.1</t>
  </si>
  <si>
    <t>ATTREZZATURE DIDATTICHE</t>
  </si>
  <si>
    <t>c.1.1</t>
  </si>
  <si>
    <t>c.1.2</t>
  </si>
  <si>
    <t>c.1.3</t>
  </si>
  <si>
    <t>c.2</t>
  </si>
  <si>
    <t>MATERIALE DI CONSUMO</t>
  </si>
  <si>
    <t>c.2.1</t>
  </si>
  <si>
    <t>c.2.2</t>
  </si>
  <si>
    <t>Materiale didattico individuale</t>
  </si>
  <si>
    <t>c.3</t>
  </si>
  <si>
    <t>PERSONALE NON DOCENTE</t>
  </si>
  <si>
    <t>c.3.1</t>
  </si>
  <si>
    <t>Retribuzione ed oneri personale non docente interno</t>
  </si>
  <si>
    <t>c.3.2</t>
  </si>
  <si>
    <t>Collaborazioni professionali personale non docente esterno</t>
  </si>
  <si>
    <t>c.3.3</t>
  </si>
  <si>
    <t>c.4</t>
  </si>
  <si>
    <t>IMMOBILI</t>
  </si>
  <si>
    <t>c.4.1</t>
  </si>
  <si>
    <t>c.4.2</t>
  </si>
  <si>
    <t>c.4.3</t>
  </si>
  <si>
    <t>c.5</t>
  </si>
  <si>
    <t>AMMINISTRAZIONE</t>
  </si>
  <si>
    <t>c.5.1</t>
  </si>
  <si>
    <t>c.5.2</t>
  </si>
  <si>
    <t>c.5.3</t>
  </si>
  <si>
    <t>c.5.4</t>
  </si>
  <si>
    <t>c.5.5</t>
  </si>
  <si>
    <t>c.5.6</t>
  </si>
  <si>
    <t>c.5.7</t>
  </si>
  <si>
    <t>b) equipe socio-psico-pedagogica</t>
  </si>
  <si>
    <t>g) comitato tecnico scientifico</t>
  </si>
  <si>
    <t>h) sostegno per portatori di handicap</t>
  </si>
  <si>
    <t>D</t>
  </si>
  <si>
    <t>ALTRE SPESE</t>
  </si>
  <si>
    <t>d.1</t>
  </si>
  <si>
    <t>PREPARAZIONE DEL CORSO</t>
  </si>
  <si>
    <t>d.1.1</t>
  </si>
  <si>
    <t>Spese per la progettazione dell’intervento formativo</t>
  </si>
  <si>
    <t>d.1.2</t>
  </si>
  <si>
    <t>Spese elaborazione testi didattici, dispense, materiali per FAD</t>
  </si>
  <si>
    <t>d.1.3</t>
  </si>
  <si>
    <t>d.1.4</t>
  </si>
  <si>
    <t>Spese per colloqui e selezione iniziale</t>
  </si>
  <si>
    <t>d.1.5</t>
  </si>
  <si>
    <t>Spese per analisi, studi e ricerche</t>
  </si>
  <si>
    <t>d.2</t>
  </si>
  <si>
    <t>SPESE PER ESAMI E COLLOQUI FINALI</t>
  </si>
  <si>
    <t>d.2.1</t>
  </si>
  <si>
    <t>Esami e colloqui</t>
  </si>
  <si>
    <t>d.2.2</t>
  </si>
  <si>
    <t>d.2.3</t>
  </si>
  <si>
    <t>Indennità di missioni</t>
  </si>
  <si>
    <t>d.3</t>
  </si>
  <si>
    <t>SPESE DI NATURA DIVERSA</t>
  </si>
  <si>
    <t>d.3.1</t>
  </si>
  <si>
    <t>Misure di accompagnamento e affiancamento consulenziale</t>
  </si>
  <si>
    <t>d.3.2</t>
  </si>
  <si>
    <t>Monitoraggio e valutazione finale</t>
  </si>
  <si>
    <t>d.3.3</t>
  </si>
  <si>
    <t>Pubblicizzazione dei risultati e diffusione delle buone prassi</t>
  </si>
  <si>
    <t>E</t>
  </si>
  <si>
    <t>FORMAZIONE FORMATORI</t>
  </si>
  <si>
    <t>e.1</t>
  </si>
  <si>
    <t>e.2</t>
  </si>
  <si>
    <t>Analisi</t>
  </si>
  <si>
    <t>Valutazione</t>
  </si>
  <si>
    <t>Orientamento</t>
  </si>
  <si>
    <t>Promozione</t>
  </si>
  <si>
    <t>Sistema qualità</t>
  </si>
  <si>
    <t>Collaborazioni prof.li interne per le funzioni strategiche</t>
  </si>
  <si>
    <t>B21 Docenza/Orientamento/Tutoraggio</t>
  </si>
  <si>
    <t>B42 Coordinamento e segreteria tecnica organizzativa</t>
  </si>
  <si>
    <t>a.9a</t>
  </si>
  <si>
    <t>a.9b</t>
  </si>
  <si>
    <t>a.9c</t>
  </si>
  <si>
    <t>a.9d</t>
  </si>
  <si>
    <t>a.9e</t>
  </si>
  <si>
    <t>a.10a</t>
  </si>
  <si>
    <t>B11 Indagine preliminare di mercato</t>
  </si>
  <si>
    <t>B41 Direzione e valutazione finale dell'operazione o del progetto</t>
  </si>
  <si>
    <t>B13 Pubblicizzazione e promozione del progetto</t>
  </si>
  <si>
    <t>B27 Altre funzioni tecniche</t>
  </si>
  <si>
    <t xml:space="preserve">B24 Attività di sostegno all'utenza </t>
  </si>
  <si>
    <t>B25 Azioni di sostegno agli utenti del servizio (mobilità geografica, esiti assunzione, creazione di impresa,..)</t>
  </si>
  <si>
    <t>B28 Utilizzo locali e attrezzature per l'attività programmata</t>
  </si>
  <si>
    <t>B29 Utilizzo materiali di consumo per l'attività programmata</t>
  </si>
  <si>
    <t xml:space="preserve">C4 Forniture per ufficio </t>
  </si>
  <si>
    <t>B23 Attività di sostegno all'utenza svantaggiata : docenza di supporto, ecc.</t>
  </si>
  <si>
    <t>B12 Ideazione e progettazione</t>
  </si>
  <si>
    <t>B15 Elaborazione materiale didattico</t>
  </si>
  <si>
    <t>B14 Selezione e orientamento partecipanti</t>
  </si>
  <si>
    <t>B26 Esami</t>
  </si>
  <si>
    <t>B32 Elaborazione reports e studi</t>
  </si>
  <si>
    <t>B31 Incontri e seminari</t>
  </si>
  <si>
    <t>B33 Pubblicvazioni finali</t>
  </si>
  <si>
    <t xml:space="preserve">B3 Diffusione dei risultati </t>
  </si>
  <si>
    <t xml:space="preserve">B16 Formazione personale docente </t>
  </si>
  <si>
    <t>i) varie ***</t>
  </si>
  <si>
    <t>ELIMINATO</t>
  </si>
  <si>
    <t>f) biblioteche e abbonamenti editoriali</t>
  </si>
  <si>
    <t>A – TOTALE RICAVI (contributo pubblico e cofinanziamento privato)</t>
  </si>
  <si>
    <t>B - COSTI DELL'OPERAZIONE O DEL PROGETTO</t>
  </si>
  <si>
    <t>B1</t>
  </si>
  <si>
    <t>Preparazione</t>
  </si>
  <si>
    <t>Indagine preliminare di mercato</t>
  </si>
  <si>
    <t xml:space="preserve">Ideazione e progettazione </t>
  </si>
  <si>
    <t>Pubblicizzazione e promozione del progetto</t>
  </si>
  <si>
    <t>Selezione e orientamento partecipanti</t>
  </si>
  <si>
    <t>Elaborazione materiale didattico</t>
  </si>
  <si>
    <t>Formazione personale docente</t>
  </si>
  <si>
    <t>Determinazione del prototipo</t>
  </si>
  <si>
    <t>B2</t>
  </si>
  <si>
    <t>Realizzazione</t>
  </si>
  <si>
    <t>Docenza/Orientamento/Tutoraggio</t>
  </si>
  <si>
    <t>Erogazione del servizio</t>
  </si>
  <si>
    <t>Attività di sostegno all'utenza svantaggiata: docenza di supporto, ecc.</t>
  </si>
  <si>
    <t>Attività di sostegno all'utenza (indennità partecipanti, trasporto, vitto, alloggio)</t>
  </si>
  <si>
    <t>Azioni di sostegno agli utenti del servizio (mobilità geografica, esiti assunzione, creazione d'impresa, ecc.)</t>
  </si>
  <si>
    <t>Esami</t>
  </si>
  <si>
    <t>Altre funzioni tecniche</t>
  </si>
  <si>
    <t>Utilizzo locali e attrezzature per l'attività programmata</t>
  </si>
  <si>
    <t>Utilizzo materiali di consumo per l'attività programmata</t>
  </si>
  <si>
    <t>B3</t>
  </si>
  <si>
    <t xml:space="preserve">Diffusione risultati </t>
  </si>
  <si>
    <t xml:space="preserve">B4 </t>
  </si>
  <si>
    <t>Direzione e controllo interno</t>
  </si>
  <si>
    <t>Direzione e valutazione finale dell'operazione o del progetto</t>
  </si>
  <si>
    <t>Coordinamento e segreteria tecnica organizzativa</t>
  </si>
  <si>
    <t>Monitoraggio fisico-finanziario, rendicontazione</t>
  </si>
  <si>
    <t xml:space="preserve">C - COSTI INDIRETTI </t>
  </si>
  <si>
    <t>Contabilità generale (civilistico, fiscale)</t>
  </si>
  <si>
    <t>Pubblicità istituzionale</t>
  </si>
  <si>
    <t>Forniture per ufficio</t>
  </si>
  <si>
    <t>TOTALE COSTO DELl'OPERAZIONE (B+C)</t>
  </si>
  <si>
    <t>B11</t>
  </si>
  <si>
    <t>B12</t>
  </si>
  <si>
    <t>Spese di costituzione RTI/RTS</t>
  </si>
  <si>
    <t>Costi per servizi</t>
  </si>
  <si>
    <t>%</t>
  </si>
  <si>
    <t>B13</t>
  </si>
  <si>
    <t>B14</t>
  </si>
  <si>
    <t>B15</t>
  </si>
  <si>
    <t>B16</t>
  </si>
  <si>
    <t>B17</t>
  </si>
  <si>
    <t>B18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</si>
  <si>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</si>
  <si>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</si>
  <si>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</si>
  <si>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</si>
  <si>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</si>
  <si>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</si>
  <si>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</si>
  <si>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</si>
  <si>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</si>
  <si>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B20</t>
  </si>
  <si>
    <t>B31</t>
  </si>
  <si>
    <t>B32</t>
  </si>
  <si>
    <t>B33</t>
  </si>
  <si>
    <t>B41</t>
  </si>
  <si>
    <t>B42</t>
  </si>
  <si>
    <t>B43</t>
  </si>
  <si>
    <t>Servizi ausiliari (centralino, portineria, comparto, ecc.)</t>
  </si>
  <si>
    <t>C2</t>
  </si>
  <si>
    <t>C1</t>
  </si>
  <si>
    <t>C3</t>
  </si>
  <si>
    <t>C4</t>
  </si>
  <si>
    <t>TABELLA DI RACCORDO</t>
  </si>
  <si>
    <t>Importo</t>
  </si>
  <si>
    <t>ANALISI DEI COSTI 2000-2006</t>
  </si>
  <si>
    <t>PIANO FINANZIARIO 2007/2013</t>
  </si>
  <si>
    <t>C2 Servizi ausiliari (centralino, portineria, comparto, ecc.)</t>
  </si>
  <si>
    <t>B20 Costi per servizi</t>
  </si>
  <si>
    <t xml:space="preserve">B11 Indagine preliminare di mercato </t>
  </si>
  <si>
    <t>Numero allievi</t>
  </si>
  <si>
    <t>Numero ore corso</t>
  </si>
  <si>
    <t>paramet ora/all.o</t>
  </si>
  <si>
    <t>digitare questi valori direttamente nel Piano finanziario</t>
  </si>
  <si>
    <t>costo orario</t>
  </si>
  <si>
    <t>ore</t>
  </si>
  <si>
    <t>E' ammissibile fino al 2% del costo complessivo del progetto</t>
  </si>
  <si>
    <t xml:space="preserve">Indennità di frequenza/reddito allievi </t>
  </si>
  <si>
    <t>n. viaggi</t>
  </si>
  <si>
    <t>costo viaggi</t>
  </si>
  <si>
    <t>costo giornaliero</t>
  </si>
  <si>
    <t>E' ammissibile fino al 1% del costo complessivo del progetto</t>
  </si>
  <si>
    <t>costo medio</t>
  </si>
  <si>
    <t>Incontri e seminari (importo complessivo presunto)</t>
  </si>
  <si>
    <t>Pubblicazioni finali (importo complessivo presunto)</t>
  </si>
  <si>
    <t>n. giorni</t>
  </si>
  <si>
    <t>n. allievi</t>
  </si>
  <si>
    <t>Spese di viaggio, trasferte, rimborsi del personale docente (importo complessivo presunto)</t>
  </si>
  <si>
    <t>Assicurazioni obbligatorie (importo complessivo presunto)</t>
  </si>
  <si>
    <t>Spese di viaggio e soggiorno allievi (importo complessivo presunto)</t>
  </si>
  <si>
    <t xml:space="preserve">Stage </t>
  </si>
  <si>
    <t>Stage in regione (importo complessivo presunto)</t>
  </si>
  <si>
    <t>Stage fuori regione (importo complessivo presunto)</t>
  </si>
  <si>
    <t>Costi moduli trasnazionali (importo complessivo presunto)</t>
  </si>
  <si>
    <t>Affitto e/o leasing attrezzature didattiche (importo complessivo presunto)</t>
  </si>
  <si>
    <t>Ammortamento attrezzature didattiche (importo complessivo presunto)</t>
  </si>
  <si>
    <t>Manutenzione ordinaria attrezzature didattiche (importo complessivo presunto)</t>
  </si>
  <si>
    <t>Materiale di consumo collettivo per esercitazioni (importo complessivo presunto)</t>
  </si>
  <si>
    <t>Spese di viaggio, trasferte, rimborsi del personale non docente (importo complessivo presunto)</t>
  </si>
  <si>
    <t>Spese per la pubblicizzazione dei corsi (importo complessivo presunto)</t>
  </si>
  <si>
    <t>Gettone di presenza (importo complessivo presunto)</t>
  </si>
  <si>
    <t>e) custodia e vigilanza (importo complessivo presunto)</t>
  </si>
  <si>
    <t>d) collegamenti telematici (importo complessivo presunto)</t>
  </si>
  <si>
    <t>c) fideiussione (importo complessivo presunto)</t>
  </si>
  <si>
    <t>a) uffici di coordinamento (importo complessivo presunto)</t>
  </si>
  <si>
    <t>Cancelleria e stampati (importo complessivo presunto)</t>
  </si>
  <si>
    <t>Assicurazioni (importo complessivo presunto)</t>
  </si>
  <si>
    <t>Illuminazione e forza motrice (importo complessivo presunto)</t>
  </si>
  <si>
    <t>Riscaldamento e condizionamento (importo complessivo presunto)</t>
  </si>
  <si>
    <t>Spese telefoniche (importo complessivo presunto)</t>
  </si>
  <si>
    <t>Spese postali (importo complessivo presunto)</t>
  </si>
  <si>
    <t>Affitto locali (importo complessivo presunto)</t>
  </si>
  <si>
    <t>Ammortamento locali (importo complessivo presunto)</t>
  </si>
  <si>
    <t>Manutenzione ordinaria e pulizia locali (importo complessivo presunto)</t>
  </si>
  <si>
    <t>Elaborazione reports e studi (digitara il valore complessivo determinato dal "n. ore x costo orario risorse umane")</t>
  </si>
  <si>
    <t>costo indiv.le</t>
  </si>
  <si>
    <t>n.ro abbon</t>
  </si>
  <si>
    <t>n. missioni</t>
  </si>
  <si>
    <t>Indumenti protettivi (importo complessivo presunto)</t>
  </si>
  <si>
    <r>
      <t xml:space="preserve">PIANO FINANZIARIO </t>
    </r>
    <r>
      <rPr>
        <b/>
        <sz val="8"/>
        <rFont val="Times New Roman"/>
        <family val="1"/>
      </rPr>
      <t>ver.1.1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</si>
</sst>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4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left" vertical="center" wrapText="1"/>
      <protection locked="0"/>
    </xf>
    <xf numFmtId="44" fontId="3" fillId="0" borderId="10" xfId="44" applyFont="1" applyBorder="1" applyAlignment="1" applyProtection="1">
      <alignment vertical="center"/>
      <protection locked="0"/>
    </xf>
    <xf numFmtId="168" fontId="3" fillId="0" borderId="10" xfId="0" applyNumberFormat="1" applyFont="1" applyBorder="1" applyAlignment="1" applyProtection="1">
      <alignment horizontal="right" vertical="top" wrapText="1"/>
      <protection locked="0"/>
    </xf>
    <xf numFmtId="168" fontId="3" fillId="0" borderId="10" xfId="0" applyNumberFormat="1" applyFont="1" applyBorder="1" applyAlignment="1" applyProtection="1">
      <alignment horizontal="right" vertical="center" wrapText="1"/>
      <protection locked="0"/>
    </xf>
    <xf numFmtId="168" fontId="3" fillId="0" borderId="11" xfId="0" applyNumberFormat="1" applyFont="1" applyBorder="1" applyAlignment="1" applyProtection="1">
      <alignment horizontal="right" vertical="center" wrapText="1"/>
      <protection locked="0"/>
    </xf>
    <xf numFmtId="168" fontId="3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28" fillId="4" borderId="13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 textRotation="90" wrapText="1"/>
      <protection/>
    </xf>
    <xf numFmtId="0" fontId="5" fillId="4" borderId="12" xfId="0" applyFont="1" applyFill="1" applyBorder="1" applyAlignment="1" applyProtection="1">
      <alignment horizontal="center" vertical="center" textRotation="90"/>
      <protection/>
    </xf>
    <xf numFmtId="0" fontId="5" fillId="21" borderId="12" xfId="0" applyFont="1" applyFill="1" applyBorder="1" applyAlignment="1" applyProtection="1">
      <alignment horizontal="center" vertical="center"/>
      <protection/>
    </xf>
    <xf numFmtId="0" fontId="4" fillId="22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4" fontId="3" fillId="0" borderId="10" xfId="44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vertical="center"/>
      <protection/>
    </xf>
    <xf numFmtId="0" fontId="5" fillId="21" borderId="15" xfId="0" applyFont="1" applyFill="1" applyBorder="1" applyAlignment="1" applyProtection="1">
      <alignment vertical="center"/>
      <protection/>
    </xf>
    <xf numFmtId="0" fontId="5" fillId="21" borderId="16" xfId="0" applyFont="1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11" borderId="10" xfId="0" applyFont="1" applyFill="1" applyBorder="1" applyAlignment="1" applyProtection="1">
      <alignment vertical="center"/>
      <protection/>
    </xf>
    <xf numFmtId="0" fontId="3" fillId="21" borderId="10" xfId="0" applyFont="1" applyFill="1" applyBorder="1" applyAlignment="1" applyProtection="1">
      <alignment vertical="center"/>
      <protection/>
    </xf>
    <xf numFmtId="0" fontId="7" fillId="21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21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26" fillId="4" borderId="10" xfId="0" applyFont="1" applyFill="1" applyBorder="1" applyAlignment="1" applyProtection="1">
      <alignment horizontal="center" vertical="top" wrapText="1"/>
      <protection/>
    </xf>
    <xf numFmtId="44" fontId="7" fillId="0" borderId="10" xfId="0" applyNumberFormat="1" applyFont="1" applyFill="1" applyBorder="1" applyAlignment="1" applyProtection="1">
      <alignment horizontal="right" vertical="center" wrapText="1"/>
      <protection/>
    </xf>
    <xf numFmtId="1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 quotePrefix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justify" vertical="center" wrapText="1"/>
      <protection/>
    </xf>
    <xf numFmtId="0" fontId="7" fillId="0" borderId="18" xfId="0" applyFont="1" applyBorder="1" applyAlignment="1" applyProtection="1">
      <alignment horizontal="justify" vertical="center" wrapText="1"/>
      <protection/>
    </xf>
    <xf numFmtId="44" fontId="7" fillId="0" borderId="19" xfId="0" applyNumberFormat="1" applyFont="1" applyBorder="1" applyAlignment="1" applyProtection="1">
      <alignment horizontal="center" vertical="center" wrapText="1"/>
      <protection/>
    </xf>
    <xf numFmtId="10" fontId="7" fillId="0" borderId="20" xfId="0" applyNumberFormat="1" applyFont="1" applyBorder="1" applyAlignment="1" applyProtection="1">
      <alignment horizontal="center" vertical="center" wrapText="1"/>
      <protection/>
    </xf>
    <xf numFmtId="0" fontId="7" fillId="24" borderId="21" xfId="0" applyFont="1" applyFill="1" applyBorder="1" applyAlignment="1" applyProtection="1">
      <alignment horizontal="justify" vertical="center" wrapText="1"/>
      <protection/>
    </xf>
    <xf numFmtId="0" fontId="7" fillId="24" borderId="22" xfId="0" applyFont="1" applyFill="1" applyBorder="1" applyAlignment="1" applyProtection="1">
      <alignment horizontal="justify" vertical="center" wrapText="1"/>
      <protection/>
    </xf>
    <xf numFmtId="0" fontId="7" fillId="0" borderId="23" xfId="0" applyFont="1" applyBorder="1" applyAlignment="1" applyProtection="1">
      <alignment horizontal="justify" vertical="center" wrapText="1"/>
      <protection/>
    </xf>
    <xf numFmtId="44" fontId="7" fillId="0" borderId="19" xfId="0" applyNumberFormat="1" applyFont="1" applyBorder="1" applyAlignment="1" applyProtection="1">
      <alignment horizontal="right" vertical="center" wrapText="1"/>
      <protection/>
    </xf>
    <xf numFmtId="10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justify" vertical="top" wrapText="1"/>
      <protection/>
    </xf>
    <xf numFmtId="0" fontId="7" fillId="0" borderId="22" xfId="0" applyFont="1" applyBorder="1" applyAlignment="1" applyProtection="1">
      <alignment horizontal="justify" vertical="center" wrapText="1"/>
      <protection/>
    </xf>
    <xf numFmtId="0" fontId="3" fillId="0" borderId="23" xfId="0" applyFont="1" applyBorder="1" applyAlignment="1" applyProtection="1">
      <alignment horizontal="justify" vertical="center" wrapText="1"/>
      <protection/>
    </xf>
    <xf numFmtId="4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44" fontId="3" fillId="0" borderId="10" xfId="0" applyNumberFormat="1" applyFont="1" applyBorder="1" applyAlignment="1" applyProtection="1">
      <alignment horizontal="right" vertical="center" wrapText="1"/>
      <protection/>
    </xf>
    <xf numFmtId="0" fontId="7" fillId="24" borderId="21" xfId="0" applyFont="1" applyFill="1" applyBorder="1" applyAlignment="1" applyProtection="1">
      <alignment horizontal="justify" vertical="top" wrapText="1"/>
      <protection/>
    </xf>
    <xf numFmtId="0" fontId="7" fillId="24" borderId="22" xfId="0" applyFont="1" applyFill="1" applyBorder="1" applyAlignment="1" applyProtection="1">
      <alignment horizontal="justify" vertical="top" wrapText="1"/>
      <protection/>
    </xf>
    <xf numFmtId="0" fontId="7" fillId="0" borderId="23" xfId="0" applyFont="1" applyBorder="1" applyAlignment="1" applyProtection="1">
      <alignment horizontal="justify" vertical="top" wrapText="1"/>
      <protection/>
    </xf>
    <xf numFmtId="44" fontId="7" fillId="0" borderId="19" xfId="0" applyNumberFormat="1" applyFont="1" applyBorder="1" applyAlignment="1" applyProtection="1">
      <alignment horizontal="right" vertical="top" wrapText="1"/>
      <protection/>
    </xf>
    <xf numFmtId="0" fontId="7" fillId="0" borderId="22" xfId="0" applyFont="1" applyBorder="1" applyAlignment="1" applyProtection="1">
      <alignment horizontal="justify" vertical="top" wrapText="1"/>
      <protection/>
    </xf>
    <xf numFmtId="0" fontId="3" fillId="0" borderId="23" xfId="0" applyFont="1" applyBorder="1" applyAlignment="1" applyProtection="1">
      <alignment horizontal="justify" vertical="top" wrapText="1"/>
      <protection/>
    </xf>
    <xf numFmtId="44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44" fontId="3" fillId="0" borderId="10" xfId="0" applyNumberFormat="1" applyFont="1" applyBorder="1" applyAlignment="1" applyProtection="1">
      <alignment horizontal="right" vertical="top" wrapText="1"/>
      <protection/>
    </xf>
    <xf numFmtId="44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23" xfId="0" applyFont="1" applyBorder="1" applyAlignment="1" applyProtection="1">
      <alignment horizontal="justify" vertical="center"/>
      <protection/>
    </xf>
    <xf numFmtId="0" fontId="7" fillId="0" borderId="21" xfId="0" applyFont="1" applyBorder="1" applyAlignment="1" applyProtection="1">
      <alignment horizontal="justify" vertical="center" wrapText="1"/>
      <protection/>
    </xf>
    <xf numFmtId="44" fontId="3" fillId="0" borderId="19" xfId="0" applyNumberFormat="1" applyFont="1" applyBorder="1" applyAlignment="1" applyProtection="1">
      <alignment horizontal="right" vertical="center" wrapText="1"/>
      <protection/>
    </xf>
    <xf numFmtId="44" fontId="7" fillId="0" borderId="19" xfId="44" applyFont="1" applyFill="1" applyBorder="1" applyAlignment="1" applyProtection="1">
      <alignment horizontal="center" vertical="center" wrapText="1"/>
      <protection/>
    </xf>
    <xf numFmtId="44" fontId="7" fillId="0" borderId="24" xfId="44" applyFont="1" applyBorder="1" applyAlignment="1" applyProtection="1">
      <alignment horizontal="right" vertical="center" wrapText="1"/>
      <protection/>
    </xf>
    <xf numFmtId="10" fontId="7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justify" vertical="top" wrapText="1"/>
      <protection/>
    </xf>
    <xf numFmtId="0" fontId="7" fillId="0" borderId="26" xfId="0" applyFont="1" applyBorder="1" applyAlignment="1" applyProtection="1">
      <alignment horizontal="justify" vertical="top" wrapText="1"/>
      <protection/>
    </xf>
    <xf numFmtId="0" fontId="7" fillId="0" borderId="23" xfId="0" applyFont="1" applyBorder="1" applyAlignment="1" applyProtection="1">
      <alignment horizontal="justify" vertical="top" wrapText="1"/>
      <protection/>
    </xf>
    <xf numFmtId="0" fontId="7" fillId="4" borderId="27" xfId="0" applyFont="1" applyFill="1" applyBorder="1" applyAlignment="1" applyProtection="1">
      <alignment horizontal="justify" vertical="center" wrapText="1"/>
      <protection/>
    </xf>
    <xf numFmtId="0" fontId="7" fillId="4" borderId="28" xfId="0" applyFont="1" applyFill="1" applyBorder="1" applyAlignment="1" applyProtection="1">
      <alignment horizontal="justify" vertical="center" wrapText="1"/>
      <protection/>
    </xf>
    <xf numFmtId="0" fontId="7" fillId="4" borderId="29" xfId="0" applyFont="1" applyFill="1" applyBorder="1" applyAlignment="1" applyProtection="1">
      <alignment horizontal="justify" vertical="center" wrapText="1"/>
      <protection/>
    </xf>
    <xf numFmtId="0" fontId="7" fillId="4" borderId="30" xfId="0" applyFont="1" applyFill="1" applyBorder="1" applyAlignment="1" applyProtection="1">
      <alignment horizontal="justify" vertical="center" wrapText="1"/>
      <protection/>
    </xf>
    <xf numFmtId="0" fontId="7" fillId="4" borderId="26" xfId="0" applyFont="1" applyFill="1" applyBorder="1" applyAlignment="1" applyProtection="1">
      <alignment horizontal="justify" vertical="center" wrapText="1"/>
      <protection/>
    </xf>
    <xf numFmtId="0" fontId="7" fillId="4" borderId="23" xfId="0" applyFont="1" applyFill="1" applyBorder="1" applyAlignment="1" applyProtection="1">
      <alignment horizontal="justify" vertical="center" wrapText="1"/>
      <protection/>
    </xf>
    <xf numFmtId="0" fontId="24" fillId="21" borderId="17" xfId="0" applyFont="1" applyFill="1" applyBorder="1" applyAlignment="1" applyProtection="1">
      <alignment horizontal="center" vertical="top" wrapText="1"/>
      <protection/>
    </xf>
    <xf numFmtId="0" fontId="24" fillId="21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Alignment="1" applyProtection="1">
      <alignment horizontal="center" vertical="top" wrapText="1"/>
      <protection/>
    </xf>
    <xf numFmtId="0" fontId="7" fillId="4" borderId="31" xfId="0" applyFont="1" applyFill="1" applyBorder="1" applyAlignment="1" applyProtection="1">
      <alignment horizontal="justify" vertical="center" wrapText="1"/>
      <protection/>
    </xf>
    <xf numFmtId="0" fontId="7" fillId="4" borderId="32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44" fontId="3" fillId="0" borderId="11" xfId="44" applyFont="1" applyBorder="1" applyAlignment="1" applyProtection="1">
      <alignment horizontal="center" vertical="center" textRotation="90" wrapText="1"/>
      <protection/>
    </xf>
    <xf numFmtId="44" fontId="3" fillId="0" borderId="34" xfId="44" applyFont="1" applyBorder="1" applyAlignment="1" applyProtection="1">
      <alignment horizontal="center" vertical="center" textRotation="90" wrapText="1"/>
      <protection/>
    </xf>
    <xf numFmtId="44" fontId="3" fillId="0" borderId="12" xfId="44" applyFont="1" applyBorder="1" applyAlignment="1" applyProtection="1">
      <alignment horizontal="center" vertical="center" textRotation="90" wrapText="1"/>
      <protection/>
    </xf>
    <xf numFmtId="0" fontId="26" fillId="25" borderId="0" xfId="0" applyFont="1" applyFill="1" applyBorder="1" applyAlignment="1" applyProtection="1">
      <alignment horizontal="center" vertical="center" wrapText="1"/>
      <protection/>
    </xf>
    <xf numFmtId="0" fontId="25" fillId="25" borderId="0" xfId="0" applyFont="1" applyFill="1" applyAlignment="1" applyProtection="1">
      <alignment vertical="center"/>
      <protection/>
    </xf>
    <xf numFmtId="0" fontId="27" fillId="4" borderId="35" xfId="0" applyFont="1" applyFill="1" applyBorder="1" applyAlignment="1" applyProtection="1">
      <alignment horizontal="center" vertical="center" wrapText="1"/>
      <protection/>
    </xf>
    <xf numFmtId="0" fontId="28" fillId="4" borderId="13" xfId="0" applyFont="1" applyFill="1" applyBorder="1" applyAlignment="1" applyProtection="1">
      <alignment vertical="center"/>
      <protection/>
    </xf>
    <xf numFmtId="0" fontId="27" fillId="21" borderId="13" xfId="0" applyFont="1" applyFill="1" applyBorder="1" applyAlignment="1" applyProtection="1">
      <alignment horizontal="center" vertical="center" wrapText="1"/>
      <protection/>
    </xf>
    <xf numFmtId="0" fontId="27" fillId="21" borderId="3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4" fillId="22" borderId="11" xfId="0" applyFont="1" applyFill="1" applyBorder="1" applyAlignment="1" applyProtection="1">
      <alignment horizontal="center" vertical="center"/>
      <protection/>
    </xf>
    <xf numFmtId="0" fontId="4" fillId="22" borderId="34" xfId="0" applyFont="1" applyFill="1" applyBorder="1" applyAlignment="1" applyProtection="1">
      <alignment horizontal="center" vertical="center"/>
      <protection/>
    </xf>
    <xf numFmtId="0" fontId="4" fillId="22" borderId="12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5" fillId="4" borderId="16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 patternType="gray1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1190625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52650" y="1038225"/>
          <a:ext cx="11906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8.28125" style="9" customWidth="1"/>
    <col min="2" max="2" width="24.00390625" style="9" bestFit="1" customWidth="1"/>
    <col min="3" max="3" width="83.28125" style="9" bestFit="1" customWidth="1"/>
    <col min="4" max="5" width="16.57421875" style="9" customWidth="1"/>
    <col min="6" max="16384" width="9.140625" style="9" customWidth="1"/>
  </cols>
  <sheetData>
    <row r="1" spans="1:5" ht="43.5" customHeight="1">
      <c r="A1" s="91" t="s">
        <v>265</v>
      </c>
      <c r="B1" s="92"/>
      <c r="C1" s="92"/>
      <c r="D1" s="93"/>
      <c r="E1" s="93"/>
    </row>
    <row r="2" spans="1:5" ht="18.75" customHeight="1" thickBot="1">
      <c r="A2" s="43"/>
      <c r="B2" s="44"/>
      <c r="C2" s="44"/>
      <c r="D2" s="45" t="s">
        <v>210</v>
      </c>
      <c r="E2" s="45" t="s">
        <v>181</v>
      </c>
    </row>
    <row r="3" spans="1:5" ht="19.5" customHeight="1">
      <c r="A3" s="87" t="s">
        <v>143</v>
      </c>
      <c r="B3" s="88"/>
      <c r="C3" s="88"/>
      <c r="D3" s="46">
        <f>A5*B5*C5</f>
        <v>0</v>
      </c>
      <c r="E3" s="47">
        <v>1</v>
      </c>
    </row>
    <row r="4" spans="1:5" ht="36" customHeight="1">
      <c r="A4" s="48" t="s">
        <v>218</v>
      </c>
      <c r="B4" s="49" t="s">
        <v>216</v>
      </c>
      <c r="C4" s="50" t="s">
        <v>217</v>
      </c>
      <c r="D4" s="51"/>
      <c r="E4" s="51"/>
    </row>
    <row r="5" spans="1:5" ht="19.5" customHeight="1" thickBot="1">
      <c r="A5" s="1"/>
      <c r="B5" s="2"/>
      <c r="C5" s="3"/>
      <c r="D5" s="52"/>
      <c r="E5" s="52"/>
    </row>
    <row r="6" spans="1:5" ht="44.25" customHeight="1" thickBot="1">
      <c r="A6" s="89" t="s">
        <v>144</v>
      </c>
      <c r="B6" s="90"/>
      <c r="C6" s="90"/>
      <c r="D6" s="53">
        <f>IF(D7+D16+D27+D31&lt;(D3*0.84),"ATTENZIONE!!!!!! Peso Macrovoce B infer all'84%",D7+D16+D27+D31)</f>
        <v>0</v>
      </c>
      <c r="E6" s="54">
        <f>E7+E16+E27+E31</f>
        <v>0</v>
      </c>
    </row>
    <row r="7" spans="1:5" ht="19.5" customHeight="1" thickBot="1">
      <c r="A7" s="55" t="s">
        <v>145</v>
      </c>
      <c r="B7" s="56" t="s">
        <v>146</v>
      </c>
      <c r="C7" s="57"/>
      <c r="D7" s="58">
        <f>SUM(D8:D15)</f>
        <v>0</v>
      </c>
      <c r="E7" s="59">
        <f>IF(ISERROR(D7/$D$3),0,D7/$D$3)</f>
        <v>0</v>
      </c>
    </row>
    <row r="8" spans="1:5" ht="19.5" customHeight="1" thickBot="1">
      <c r="A8" s="60"/>
      <c r="B8" s="61" t="s">
        <v>177</v>
      </c>
      <c r="C8" s="62" t="s">
        <v>147</v>
      </c>
      <c r="D8" s="63">
        <f>'Tabella di raccordo'!E13+'Tabella di raccordo'!E19+'Tabella di raccordo'!E84</f>
        <v>0</v>
      </c>
      <c r="E8" s="64"/>
    </row>
    <row r="9" spans="1:5" ht="19.5" customHeight="1" thickBot="1">
      <c r="A9" s="60"/>
      <c r="B9" s="61" t="s">
        <v>178</v>
      </c>
      <c r="C9" s="62" t="s">
        <v>148</v>
      </c>
      <c r="D9" s="65">
        <f>'Tabella di raccordo'!E79</f>
        <v>0</v>
      </c>
      <c r="E9" s="64"/>
    </row>
    <row r="10" spans="1:5" ht="19.5" customHeight="1" thickBot="1">
      <c r="A10" s="60"/>
      <c r="B10" s="61" t="s">
        <v>182</v>
      </c>
      <c r="C10" s="62" t="s">
        <v>149</v>
      </c>
      <c r="D10" s="65">
        <f>'Tabella di raccordo'!E16+'Tabella di raccordo'!E22+'Tabella di raccordo'!E81</f>
        <v>0</v>
      </c>
      <c r="E10" s="64"/>
    </row>
    <row r="11" spans="1:5" ht="19.5" customHeight="1" thickBot="1">
      <c r="A11" s="60"/>
      <c r="B11" s="61" t="s">
        <v>183</v>
      </c>
      <c r="C11" s="62" t="s">
        <v>150</v>
      </c>
      <c r="D11" s="65">
        <f>'Tabella di raccordo'!E83</f>
        <v>0</v>
      </c>
      <c r="E11" s="64"/>
    </row>
    <row r="12" spans="1:5" ht="19.5" customHeight="1" thickBot="1">
      <c r="A12" s="60"/>
      <c r="B12" s="61" t="s">
        <v>184</v>
      </c>
      <c r="C12" s="62" t="s">
        <v>151</v>
      </c>
      <c r="D12" s="65">
        <f>'Tabella di raccordo'!E80</f>
        <v>0</v>
      </c>
      <c r="E12" s="64"/>
    </row>
    <row r="13" spans="1:5" ht="19.5" customHeight="1" thickBot="1">
      <c r="A13" s="60"/>
      <c r="B13" s="61" t="s">
        <v>185</v>
      </c>
      <c r="C13" s="62" t="s">
        <v>152</v>
      </c>
      <c r="D13" s="65">
        <f>'Tabella di raccordo'!E98+'Tabella di raccordo'!E99</f>
        <v>0</v>
      </c>
      <c r="E13" s="64"/>
    </row>
    <row r="14" spans="1:5" ht="19.5" customHeight="1" thickBot="1">
      <c r="A14" s="60"/>
      <c r="B14" s="61" t="s">
        <v>186</v>
      </c>
      <c r="C14" s="62" t="s">
        <v>153</v>
      </c>
      <c r="D14" s="6"/>
      <c r="E14" s="64"/>
    </row>
    <row r="15" spans="1:5" ht="19.5" customHeight="1" thickBot="1">
      <c r="A15" s="60"/>
      <c r="B15" s="61" t="s">
        <v>187</v>
      </c>
      <c r="C15" s="62" t="s">
        <v>179</v>
      </c>
      <c r="D15" s="7"/>
      <c r="E15" s="64"/>
    </row>
    <row r="16" spans="1:5" ht="19.5" customHeight="1" thickBot="1">
      <c r="A16" s="66" t="s">
        <v>154</v>
      </c>
      <c r="B16" s="67" t="s">
        <v>155</v>
      </c>
      <c r="C16" s="68"/>
      <c r="D16" s="69">
        <f>SUM(D17:D26)</f>
        <v>0</v>
      </c>
      <c r="E16" s="59">
        <f>IF(ISERROR(D16/$D$3),0,D16/$D$3)</f>
        <v>0</v>
      </c>
    </row>
    <row r="17" spans="1:5" ht="19.5" customHeight="1" thickBot="1">
      <c r="A17" s="60"/>
      <c r="B17" s="70" t="s">
        <v>188</v>
      </c>
      <c r="C17" s="71" t="s">
        <v>156</v>
      </c>
      <c r="D17" s="72">
        <f>'Tabella di raccordo'!E4+'Tabella di raccordo'!E5+'Tabella di raccordo'!E6+'Tabella di raccordo'!E7+'Tabella di raccordo'!E8+'Tabella di raccordo'!E9+'Tabella di raccordo'!E15+'Tabella di raccordo'!E21+'Tabella di raccordo'!E24</f>
        <v>0</v>
      </c>
      <c r="E17" s="73"/>
    </row>
    <row r="18" spans="1:5" ht="19.5" customHeight="1" thickBot="1">
      <c r="A18" s="60"/>
      <c r="B18" s="70" t="s">
        <v>189</v>
      </c>
      <c r="C18" s="71" t="s">
        <v>157</v>
      </c>
      <c r="D18" s="5"/>
      <c r="E18" s="73"/>
    </row>
    <row r="19" spans="1:5" ht="19.5" customHeight="1" thickBot="1">
      <c r="A19" s="60"/>
      <c r="B19" s="70" t="s">
        <v>190</v>
      </c>
      <c r="C19" s="71" t="s">
        <v>158</v>
      </c>
      <c r="D19" s="74">
        <f>'Tabella di raccordo'!E67+'Tabella di raccordo'!E75</f>
        <v>0</v>
      </c>
      <c r="E19" s="73"/>
    </row>
    <row r="20" spans="1:5" ht="19.5" customHeight="1" thickBot="1">
      <c r="A20" s="60"/>
      <c r="B20" s="70" t="s">
        <v>191</v>
      </c>
      <c r="C20" s="71" t="s">
        <v>159</v>
      </c>
      <c r="D20" s="74">
        <f>'Tabella di raccordo'!E26+'Tabella di raccordo'!E27+'Tabella di raccordo'!E28+'Tabella di raccordo'!E31+'Tabella di raccordo'!E32+'Tabella di raccordo'!E34+'Tabella di raccordo'!E35+'Tabella di raccordo'!E37</f>
        <v>0</v>
      </c>
      <c r="E20" s="73"/>
    </row>
    <row r="21" spans="1:5" ht="19.5" customHeight="1" thickBot="1">
      <c r="A21" s="60"/>
      <c r="B21" s="70" t="s">
        <v>192</v>
      </c>
      <c r="C21" s="71" t="s">
        <v>160</v>
      </c>
      <c r="D21" s="74">
        <f>'Tabella di raccordo'!E38+'Tabella di raccordo'!E39</f>
        <v>0</v>
      </c>
      <c r="E21" s="73"/>
    </row>
    <row r="22" spans="1:5" ht="19.5" customHeight="1" thickBot="1">
      <c r="A22" s="60"/>
      <c r="B22" s="70" t="s">
        <v>193</v>
      </c>
      <c r="C22" s="71" t="s">
        <v>161</v>
      </c>
      <c r="D22" s="74">
        <f>'Tabella di raccordo'!E86+'Tabella di raccordo'!E87+'Tabella di raccordo'!E89</f>
        <v>0</v>
      </c>
      <c r="E22" s="73"/>
    </row>
    <row r="23" spans="1:5" ht="19.5" customHeight="1" thickBot="1">
      <c r="A23" s="60"/>
      <c r="B23" s="70" t="s">
        <v>194</v>
      </c>
      <c r="C23" s="71" t="s">
        <v>162</v>
      </c>
      <c r="D23" s="74">
        <f>'Tabella di raccordo'!E17+'Tabella di raccordo'!E23+'Tabella di raccordo'!E91</f>
        <v>0</v>
      </c>
      <c r="E23" s="73"/>
    </row>
    <row r="24" spans="1:5" ht="19.5" customHeight="1" thickBot="1">
      <c r="A24" s="60"/>
      <c r="B24" s="70" t="s">
        <v>195</v>
      </c>
      <c r="C24" s="71" t="s">
        <v>163</v>
      </c>
      <c r="D24" s="74">
        <f>'Tabella di raccordo'!E42+'Tabella di raccordo'!E43+'Tabella di raccordo'!E44+'Tabella di raccordo'!E55+'Tabella di raccordo'!E56+'Tabella di raccordo'!E57</f>
        <v>0</v>
      </c>
      <c r="E24" s="73"/>
    </row>
    <row r="25" spans="1:5" ht="19.5" customHeight="1" thickBot="1">
      <c r="A25" s="60"/>
      <c r="B25" s="70" t="s">
        <v>196</v>
      </c>
      <c r="C25" s="71" t="s">
        <v>164</v>
      </c>
      <c r="D25" s="74">
        <f>'Tabella di raccordo'!E46+'Tabella di raccordo'!E48+'Tabella di raccordo'!E72</f>
        <v>0</v>
      </c>
      <c r="E25" s="73"/>
    </row>
    <row r="26" spans="1:5" ht="19.5" customHeight="1" thickBot="1">
      <c r="A26" s="60"/>
      <c r="B26" s="70" t="s">
        <v>197</v>
      </c>
      <c r="C26" s="71" t="s">
        <v>180</v>
      </c>
      <c r="D26" s="75">
        <f>'Tabella di raccordo'!E68</f>
        <v>0</v>
      </c>
      <c r="E26" s="73"/>
    </row>
    <row r="27" spans="1:5" ht="18.75" customHeight="1" thickBot="1">
      <c r="A27" s="55" t="s">
        <v>165</v>
      </c>
      <c r="B27" s="56" t="s">
        <v>166</v>
      </c>
      <c r="C27" s="76"/>
      <c r="D27" s="75">
        <f>SUM(D28:D30)</f>
        <v>0</v>
      </c>
      <c r="E27" s="59">
        <f>IF(ISERROR(D27/$D$3),0,D27/$D$3)</f>
        <v>0</v>
      </c>
    </row>
    <row r="28" spans="1:5" ht="19.5" customHeight="1" thickBot="1">
      <c r="A28" s="77"/>
      <c r="B28" s="61" t="s">
        <v>198</v>
      </c>
      <c r="C28" s="62" t="s">
        <v>229</v>
      </c>
      <c r="D28" s="6"/>
      <c r="E28" s="64"/>
    </row>
    <row r="29" spans="1:5" ht="29.25" customHeight="1" thickBot="1">
      <c r="A29" s="77"/>
      <c r="B29" s="61" t="s">
        <v>199</v>
      </c>
      <c r="C29" s="62" t="s">
        <v>260</v>
      </c>
      <c r="D29" s="6"/>
      <c r="E29" s="64"/>
    </row>
    <row r="30" spans="1:5" ht="19.5" customHeight="1" thickBot="1">
      <c r="A30" s="77"/>
      <c r="B30" s="61" t="s">
        <v>200</v>
      </c>
      <c r="C30" s="62" t="s">
        <v>230</v>
      </c>
      <c r="D30" s="6"/>
      <c r="E30" s="64"/>
    </row>
    <row r="31" spans="1:5" ht="17.25" customHeight="1" thickBot="1">
      <c r="A31" s="55" t="s">
        <v>167</v>
      </c>
      <c r="B31" s="56" t="s">
        <v>168</v>
      </c>
      <c r="C31" s="62"/>
      <c r="D31" s="78">
        <f>SUM(D32:D34)</f>
        <v>0</v>
      </c>
      <c r="E31" s="59">
        <f>IF(ISERROR(D31/$D$3),0,D31/$D$3)</f>
        <v>0</v>
      </c>
    </row>
    <row r="32" spans="1:5" ht="19.5" customHeight="1" thickBot="1">
      <c r="A32" s="77"/>
      <c r="B32" s="61" t="s">
        <v>201</v>
      </c>
      <c r="C32" s="62" t="s">
        <v>169</v>
      </c>
      <c r="D32" s="63">
        <f>'Tabella di raccordo'!E14+'Tabella di raccordo'!E20+'Tabella di raccordo'!E74+'Tabella di raccordo'!E92</f>
        <v>0</v>
      </c>
      <c r="E32" s="64"/>
    </row>
    <row r="33" spans="1:5" ht="19.5" customHeight="1" thickBot="1">
      <c r="A33" s="77"/>
      <c r="B33" s="61" t="s">
        <v>202</v>
      </c>
      <c r="C33" s="62" t="s">
        <v>170</v>
      </c>
      <c r="D33" s="65">
        <f>'Tabella di raccordo'!E10+'Tabella di raccordo'!E11+'Tabella di raccordo'!E51+'Tabella di raccordo'!E52+'Tabella di raccordo'!E53</f>
        <v>0</v>
      </c>
      <c r="E33" s="64"/>
    </row>
    <row r="34" spans="1:5" ht="19.5" customHeight="1" thickBot="1">
      <c r="A34" s="77"/>
      <c r="B34" s="61" t="s">
        <v>203</v>
      </c>
      <c r="C34" s="62" t="s">
        <v>171</v>
      </c>
      <c r="D34" s="6"/>
      <c r="E34" s="64"/>
    </row>
    <row r="35" spans="1:5" ht="19.5" customHeight="1" thickBot="1">
      <c r="A35" s="96"/>
      <c r="B35" s="97"/>
      <c r="C35" s="97"/>
      <c r="D35" s="97"/>
      <c r="E35" s="98"/>
    </row>
    <row r="36" spans="1:5" ht="42.75" customHeight="1" thickBot="1">
      <c r="A36" s="85" t="s">
        <v>172</v>
      </c>
      <c r="B36" s="86"/>
      <c r="C36" s="86"/>
      <c r="D36" s="79">
        <f>IF(SUM(D37:D40)&gt;D3*0.16,"ATTENZIONE!!!!!! Peso Macrovoce C sup. 16%",SUM(D37:D40))</f>
        <v>0</v>
      </c>
      <c r="E36" s="59">
        <f>IF(ISERROR(D36/$D$3),0,D36/$D$3)</f>
        <v>0</v>
      </c>
    </row>
    <row r="37" spans="1:5" ht="19.5" customHeight="1" thickBot="1">
      <c r="A37" s="77" t="s">
        <v>206</v>
      </c>
      <c r="B37" s="61"/>
      <c r="C37" s="62" t="s">
        <v>173</v>
      </c>
      <c r="D37" s="8"/>
      <c r="E37" s="64"/>
    </row>
    <row r="38" spans="1:5" ht="19.5" customHeight="1" thickBot="1">
      <c r="A38" s="77" t="s">
        <v>205</v>
      </c>
      <c r="B38" s="61"/>
      <c r="C38" s="62" t="s">
        <v>204</v>
      </c>
      <c r="D38" s="65">
        <f>'Tabella di raccordo'!E59+'Tabella di raccordo'!E60+'Tabella di raccordo'!E61+'Tabella di raccordo'!E62+'Tabella di raccordo'!E63+'Tabella di raccordo'!E65+'Tabella di raccordo'!E69+'Tabella di raccordo'!E70</f>
        <v>0</v>
      </c>
      <c r="E38" s="64"/>
    </row>
    <row r="39" spans="1:5" ht="19.5" customHeight="1" thickBot="1">
      <c r="A39" s="77" t="s">
        <v>207</v>
      </c>
      <c r="B39" s="61"/>
      <c r="C39" s="62" t="s">
        <v>174</v>
      </c>
      <c r="D39" s="6"/>
      <c r="E39" s="64"/>
    </row>
    <row r="40" spans="1:5" ht="19.5" customHeight="1" thickBot="1">
      <c r="A40" s="77" t="s">
        <v>208</v>
      </c>
      <c r="B40" s="61"/>
      <c r="C40" s="62" t="s">
        <v>175</v>
      </c>
      <c r="D40" s="65">
        <f>'Tabella di raccordo'!E64</f>
        <v>0</v>
      </c>
      <c r="E40" s="64"/>
    </row>
    <row r="41" spans="1:5" ht="19.5" customHeight="1" thickBot="1">
      <c r="A41" s="99"/>
      <c r="B41" s="100"/>
      <c r="C41" s="100"/>
      <c r="D41" s="100"/>
      <c r="E41" s="101"/>
    </row>
    <row r="42" spans="1:5" ht="19.5" customHeight="1" thickBot="1" thickTop="1">
      <c r="A42" s="94" t="s">
        <v>176</v>
      </c>
      <c r="B42" s="95"/>
      <c r="C42" s="95"/>
      <c r="D42" s="80">
        <f>IF(ISERROR(D6+D36),"",D6+D36)</f>
        <v>0</v>
      </c>
      <c r="E42" s="81">
        <f>E36+E6</f>
        <v>0</v>
      </c>
    </row>
    <row r="43" spans="1:5" ht="19.5" customHeight="1" thickBot="1" thickTop="1">
      <c r="A43" s="83"/>
      <c r="B43" s="84"/>
      <c r="C43" s="84"/>
      <c r="D43" s="82"/>
      <c r="E43" s="82"/>
    </row>
  </sheetData>
  <sheetProtection password="A66A" sheet="1" objects="1" scenarios="1" selectLockedCells="1"/>
  <mergeCells count="8">
    <mergeCell ref="A1:E1"/>
    <mergeCell ref="A42:C42"/>
    <mergeCell ref="A35:E35"/>
    <mergeCell ref="A41:E41"/>
    <mergeCell ref="A43:C43"/>
    <mergeCell ref="A36:C36"/>
    <mergeCell ref="A3:C3"/>
    <mergeCell ref="A6:C6"/>
  </mergeCells>
  <conditionalFormatting sqref="A5">
    <cfRule type="cellIs" priority="1" dxfId="0" operator="equal" stopIfTrue="1">
      <formula>0</formula>
    </cfRule>
  </conditionalFormatting>
  <conditionalFormatting sqref="B5:C5 D14:D15 D18 D28:D30 D34 D37 D39">
    <cfRule type="cellIs" priority="2" dxfId="1" operator="equal" stopIfTrue="1">
      <formula>0</formula>
    </cfRule>
  </conditionalFormatting>
  <printOptions horizontalCentered="1"/>
  <pageMargins left="0.3937007874015748" right="0.2362204724409449" top="0.5905511811023623" bottom="0.984251968503937" header="0.5118110236220472" footer="0.5118110236220472"/>
  <pageSetup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view="pageBreakPreview" zoomScaleSheetLayoutView="100" zoomScalePageLayoutView="0" workbookViewId="0" topLeftCell="A1">
      <selection activeCell="E64" sqref="E64"/>
    </sheetView>
  </sheetViews>
  <sheetFormatPr defaultColWidth="9.140625" defaultRowHeight="12.75"/>
  <cols>
    <col min="1" max="1" width="9.28125" style="33" customWidth="1"/>
    <col min="2" max="2" width="56.57421875" style="33" bestFit="1" customWidth="1"/>
    <col min="3" max="3" width="11.00390625" style="33" customWidth="1"/>
    <col min="4" max="4" width="7.421875" style="33" bestFit="1" customWidth="1"/>
    <col min="5" max="5" width="15.28125" style="33" customWidth="1"/>
    <col min="6" max="6" width="70.7109375" style="33" customWidth="1"/>
    <col min="7" max="16384" width="9.140625" style="9" customWidth="1"/>
  </cols>
  <sheetData>
    <row r="1" spans="1:6" ht="33" customHeight="1" thickBot="1">
      <c r="A1" s="105" t="s">
        <v>209</v>
      </c>
      <c r="B1" s="106"/>
      <c r="C1" s="106"/>
      <c r="D1" s="106"/>
      <c r="E1" s="106"/>
      <c r="F1" s="106"/>
    </row>
    <row r="2" spans="1:6" s="11" customFormat="1" ht="33" customHeight="1" thickBot="1">
      <c r="A2" s="107" t="s">
        <v>211</v>
      </c>
      <c r="B2" s="108"/>
      <c r="C2" s="10"/>
      <c r="D2" s="10"/>
      <c r="E2" s="109" t="s">
        <v>212</v>
      </c>
      <c r="F2" s="110"/>
    </row>
    <row r="3" spans="1:6" ht="35.25">
      <c r="A3" s="12" t="s">
        <v>0</v>
      </c>
      <c r="B3" s="13" t="s">
        <v>1</v>
      </c>
      <c r="C3" s="14" t="s">
        <v>220</v>
      </c>
      <c r="D3" s="15" t="s">
        <v>221</v>
      </c>
      <c r="E3" s="16" t="s">
        <v>210</v>
      </c>
      <c r="F3" s="16"/>
    </row>
    <row r="4" spans="1:6" ht="19.5" customHeight="1">
      <c r="A4" s="17" t="s">
        <v>2</v>
      </c>
      <c r="B4" s="18" t="s">
        <v>3</v>
      </c>
      <c r="C4" s="4"/>
      <c r="D4" s="37"/>
      <c r="E4" s="19">
        <f>C4*D4</f>
        <v>0</v>
      </c>
      <c r="F4" s="18" t="s">
        <v>113</v>
      </c>
    </row>
    <row r="5" spans="1:6" ht="19.5" customHeight="1">
      <c r="A5" s="17" t="s">
        <v>4</v>
      </c>
      <c r="B5" s="18" t="s">
        <v>5</v>
      </c>
      <c r="C5" s="4"/>
      <c r="D5" s="37"/>
      <c r="E5" s="19">
        <f aca="true" t="shared" si="0" ref="E5:E23">C5*D5</f>
        <v>0</v>
      </c>
      <c r="F5" s="18" t="s">
        <v>113</v>
      </c>
    </row>
    <row r="6" spans="1:6" ht="19.5" customHeight="1">
      <c r="A6" s="17" t="s">
        <v>6</v>
      </c>
      <c r="B6" s="18" t="s">
        <v>7</v>
      </c>
      <c r="C6" s="4"/>
      <c r="D6" s="37"/>
      <c r="E6" s="19">
        <f t="shared" si="0"/>
        <v>0</v>
      </c>
      <c r="F6" s="18" t="s">
        <v>113</v>
      </c>
    </row>
    <row r="7" spans="1:6" ht="19.5" customHeight="1">
      <c r="A7" s="17" t="s">
        <v>8</v>
      </c>
      <c r="B7" s="18" t="s">
        <v>9</v>
      </c>
      <c r="C7" s="4"/>
      <c r="D7" s="37"/>
      <c r="E7" s="19">
        <f t="shared" si="0"/>
        <v>0</v>
      </c>
      <c r="F7" s="18" t="s">
        <v>113</v>
      </c>
    </row>
    <row r="8" spans="1:6" ht="19.5" customHeight="1">
      <c r="A8" s="17" t="s">
        <v>10</v>
      </c>
      <c r="B8" s="18" t="s">
        <v>11</v>
      </c>
      <c r="C8" s="4"/>
      <c r="D8" s="37"/>
      <c r="E8" s="19">
        <f t="shared" si="0"/>
        <v>0</v>
      </c>
      <c r="F8" s="18" t="s">
        <v>113</v>
      </c>
    </row>
    <row r="9" spans="1:6" ht="19.5" customHeight="1">
      <c r="A9" s="17" t="s">
        <v>12</v>
      </c>
      <c r="B9" s="18" t="s">
        <v>13</v>
      </c>
      <c r="C9" s="4"/>
      <c r="D9" s="37"/>
      <c r="E9" s="19">
        <f t="shared" si="0"/>
        <v>0</v>
      </c>
      <c r="F9" s="18" t="s">
        <v>113</v>
      </c>
    </row>
    <row r="10" spans="1:6" ht="19.5" customHeight="1">
      <c r="A10" s="17" t="s">
        <v>14</v>
      </c>
      <c r="B10" s="18" t="s">
        <v>15</v>
      </c>
      <c r="C10" s="4"/>
      <c r="D10" s="37"/>
      <c r="E10" s="19">
        <f t="shared" si="0"/>
        <v>0</v>
      </c>
      <c r="F10" s="18" t="s">
        <v>114</v>
      </c>
    </row>
    <row r="11" spans="1:6" ht="19.5" customHeight="1">
      <c r="A11" s="17" t="s">
        <v>16</v>
      </c>
      <c r="B11" s="18" t="s">
        <v>17</v>
      </c>
      <c r="C11" s="4"/>
      <c r="D11" s="37"/>
      <c r="E11" s="19">
        <f t="shared" si="0"/>
        <v>0</v>
      </c>
      <c r="F11" s="18" t="s">
        <v>114</v>
      </c>
    </row>
    <row r="12" spans="1:6" ht="19.5" customHeight="1">
      <c r="A12" s="17" t="s">
        <v>18</v>
      </c>
      <c r="B12" s="133" t="s">
        <v>112</v>
      </c>
      <c r="C12" s="134"/>
      <c r="D12" s="134"/>
      <c r="E12" s="135"/>
      <c r="F12" s="20" t="s">
        <v>124</v>
      </c>
    </row>
    <row r="13" spans="1:6" ht="19.5" customHeight="1">
      <c r="A13" s="17" t="s">
        <v>115</v>
      </c>
      <c r="B13" s="18" t="s">
        <v>107</v>
      </c>
      <c r="C13" s="4"/>
      <c r="D13" s="37"/>
      <c r="E13" s="19">
        <f t="shared" si="0"/>
        <v>0</v>
      </c>
      <c r="F13" s="18" t="s">
        <v>121</v>
      </c>
    </row>
    <row r="14" spans="1:6" ht="19.5" customHeight="1">
      <c r="A14" s="17" t="s">
        <v>116</v>
      </c>
      <c r="B14" s="18" t="s">
        <v>108</v>
      </c>
      <c r="C14" s="4"/>
      <c r="D14" s="37"/>
      <c r="E14" s="19">
        <f t="shared" si="0"/>
        <v>0</v>
      </c>
      <c r="F14" s="18" t="s">
        <v>122</v>
      </c>
    </row>
    <row r="15" spans="1:6" ht="19.5" customHeight="1">
      <c r="A15" s="17" t="s">
        <v>117</v>
      </c>
      <c r="B15" s="18" t="s">
        <v>109</v>
      </c>
      <c r="C15" s="4"/>
      <c r="D15" s="37"/>
      <c r="E15" s="19">
        <f t="shared" si="0"/>
        <v>0</v>
      </c>
      <c r="F15" s="18" t="s">
        <v>113</v>
      </c>
    </row>
    <row r="16" spans="1:6" ht="19.5" customHeight="1">
      <c r="A16" s="17" t="s">
        <v>118</v>
      </c>
      <c r="B16" s="18" t="s">
        <v>110</v>
      </c>
      <c r="C16" s="4"/>
      <c r="D16" s="37"/>
      <c r="E16" s="19">
        <f t="shared" si="0"/>
        <v>0</v>
      </c>
      <c r="F16" s="18" t="s">
        <v>123</v>
      </c>
    </row>
    <row r="17" spans="1:6" ht="19.5" customHeight="1">
      <c r="A17" s="17" t="s">
        <v>119</v>
      </c>
      <c r="B17" s="18" t="s">
        <v>111</v>
      </c>
      <c r="C17" s="4"/>
      <c r="D17" s="37"/>
      <c r="E17" s="19">
        <f t="shared" si="0"/>
        <v>0</v>
      </c>
      <c r="F17" s="18" t="s">
        <v>124</v>
      </c>
    </row>
    <row r="18" spans="1:6" ht="19.5" customHeight="1">
      <c r="A18" s="17" t="s">
        <v>19</v>
      </c>
      <c r="B18" s="133" t="s">
        <v>20</v>
      </c>
      <c r="C18" s="134"/>
      <c r="D18" s="134"/>
      <c r="E18" s="135"/>
      <c r="F18" s="20" t="s">
        <v>124</v>
      </c>
    </row>
    <row r="19" spans="1:6" ht="19.5" customHeight="1">
      <c r="A19" s="17" t="s">
        <v>120</v>
      </c>
      <c r="B19" s="18" t="s">
        <v>107</v>
      </c>
      <c r="C19" s="4"/>
      <c r="D19" s="37"/>
      <c r="E19" s="19">
        <f t="shared" si="0"/>
        <v>0</v>
      </c>
      <c r="F19" s="18" t="s">
        <v>121</v>
      </c>
    </row>
    <row r="20" spans="1:6" ht="19.5" customHeight="1">
      <c r="A20" s="17" t="s">
        <v>120</v>
      </c>
      <c r="B20" s="18" t="s">
        <v>108</v>
      </c>
      <c r="C20" s="4"/>
      <c r="D20" s="37"/>
      <c r="E20" s="19">
        <f t="shared" si="0"/>
        <v>0</v>
      </c>
      <c r="F20" s="18" t="s">
        <v>122</v>
      </c>
    </row>
    <row r="21" spans="1:6" ht="19.5" customHeight="1">
      <c r="A21" s="17" t="s">
        <v>120</v>
      </c>
      <c r="B21" s="18" t="s">
        <v>109</v>
      </c>
      <c r="C21" s="4"/>
      <c r="D21" s="37"/>
      <c r="E21" s="19">
        <f t="shared" si="0"/>
        <v>0</v>
      </c>
      <c r="F21" s="18" t="s">
        <v>113</v>
      </c>
    </row>
    <row r="22" spans="1:6" ht="19.5" customHeight="1">
      <c r="A22" s="17" t="s">
        <v>120</v>
      </c>
      <c r="B22" s="18" t="s">
        <v>110</v>
      </c>
      <c r="C22" s="4"/>
      <c r="D22" s="37"/>
      <c r="E22" s="19">
        <f t="shared" si="0"/>
        <v>0</v>
      </c>
      <c r="F22" s="18" t="s">
        <v>123</v>
      </c>
    </row>
    <row r="23" spans="1:6" ht="19.5" customHeight="1">
      <c r="A23" s="17" t="s">
        <v>120</v>
      </c>
      <c r="B23" s="18" t="s">
        <v>111</v>
      </c>
      <c r="C23" s="4"/>
      <c r="D23" s="37"/>
      <c r="E23" s="19">
        <f t="shared" si="0"/>
        <v>0</v>
      </c>
      <c r="F23" s="18" t="s">
        <v>124</v>
      </c>
    </row>
    <row r="24" spans="1:6" ht="66" customHeight="1">
      <c r="A24" s="17" t="s">
        <v>120</v>
      </c>
      <c r="B24" s="21" t="s">
        <v>233</v>
      </c>
      <c r="C24" s="111" t="s">
        <v>222</v>
      </c>
      <c r="D24" s="112"/>
      <c r="E24" s="4"/>
      <c r="F24" s="18" t="s">
        <v>113</v>
      </c>
    </row>
    <row r="25" spans="1:6" ht="45" customHeight="1">
      <c r="A25" s="22" t="s">
        <v>21</v>
      </c>
      <c r="B25" s="23" t="s">
        <v>22</v>
      </c>
      <c r="C25" s="14" t="s">
        <v>220</v>
      </c>
      <c r="D25" s="15" t="s">
        <v>221</v>
      </c>
      <c r="E25" s="24"/>
      <c r="F25" s="25"/>
    </row>
    <row r="26" spans="1:6" ht="19.5" customHeight="1">
      <c r="A26" s="17" t="s">
        <v>23</v>
      </c>
      <c r="B26" s="18" t="s">
        <v>223</v>
      </c>
      <c r="C26" s="4"/>
      <c r="D26" s="37"/>
      <c r="E26" s="19">
        <f>C26*D26</f>
        <v>0</v>
      </c>
      <c r="F26" s="18" t="s">
        <v>125</v>
      </c>
    </row>
    <row r="27" spans="1:6" ht="19.5" customHeight="1">
      <c r="A27" s="17" t="s">
        <v>24</v>
      </c>
      <c r="B27" s="125" t="s">
        <v>264</v>
      </c>
      <c r="C27" s="126"/>
      <c r="D27" s="127"/>
      <c r="E27" s="4"/>
      <c r="F27" s="18" t="s">
        <v>125</v>
      </c>
    </row>
    <row r="28" spans="1:6" ht="19.5" customHeight="1">
      <c r="A28" s="17" t="s">
        <v>25</v>
      </c>
      <c r="B28" s="125" t="s">
        <v>234</v>
      </c>
      <c r="C28" s="126"/>
      <c r="D28" s="127"/>
      <c r="E28" s="4"/>
      <c r="F28" s="18" t="s">
        <v>125</v>
      </c>
    </row>
    <row r="29" spans="1:6" ht="19.5" customHeight="1">
      <c r="A29" s="17" t="s">
        <v>26</v>
      </c>
      <c r="B29" s="125" t="s">
        <v>235</v>
      </c>
      <c r="C29" s="126"/>
      <c r="D29" s="126"/>
      <c r="E29" s="127"/>
      <c r="F29" s="18" t="s">
        <v>125</v>
      </c>
    </row>
    <row r="30" spans="1:6" ht="51" customHeight="1">
      <c r="A30" s="17"/>
      <c r="B30" s="18"/>
      <c r="C30" s="14" t="s">
        <v>225</v>
      </c>
      <c r="D30" s="15" t="s">
        <v>224</v>
      </c>
      <c r="E30" s="19"/>
      <c r="F30" s="18"/>
    </row>
    <row r="31" spans="1:6" ht="19.5" customHeight="1">
      <c r="A31" s="17" t="s">
        <v>27</v>
      </c>
      <c r="B31" s="18" t="s">
        <v>28</v>
      </c>
      <c r="C31" s="4"/>
      <c r="D31" s="38"/>
      <c r="E31" s="19">
        <f>C31*D31</f>
        <v>0</v>
      </c>
      <c r="F31" s="18" t="s">
        <v>125</v>
      </c>
    </row>
    <row r="32" spans="1:6" ht="19.5" customHeight="1">
      <c r="A32" s="17" t="s">
        <v>29</v>
      </c>
      <c r="B32" s="18" t="s">
        <v>30</v>
      </c>
      <c r="C32" s="4"/>
      <c r="D32" s="38"/>
      <c r="E32" s="19">
        <f>C32*D32</f>
        <v>0</v>
      </c>
      <c r="F32" s="18" t="s">
        <v>125</v>
      </c>
    </row>
    <row r="33" spans="1:6" ht="62.25" customHeight="1">
      <c r="A33" s="17"/>
      <c r="B33" s="18"/>
      <c r="C33" s="14" t="s">
        <v>226</v>
      </c>
      <c r="D33" s="15" t="s">
        <v>231</v>
      </c>
      <c r="E33" s="19"/>
      <c r="F33" s="18"/>
    </row>
    <row r="34" spans="1:6" ht="19.5" customHeight="1">
      <c r="A34" s="17" t="s">
        <v>31</v>
      </c>
      <c r="B34" s="18" t="s">
        <v>32</v>
      </c>
      <c r="C34" s="4"/>
      <c r="D34" s="38"/>
      <c r="E34" s="19">
        <f>C34*D34</f>
        <v>0</v>
      </c>
      <c r="F34" s="18" t="s">
        <v>125</v>
      </c>
    </row>
    <row r="35" spans="1:6" ht="19.5" customHeight="1">
      <c r="A35" s="17" t="s">
        <v>33</v>
      </c>
      <c r="B35" s="18" t="s">
        <v>34</v>
      </c>
      <c r="C35" s="4"/>
      <c r="D35" s="38"/>
      <c r="E35" s="19">
        <f>C35*D35</f>
        <v>0</v>
      </c>
      <c r="F35" s="18" t="s">
        <v>125</v>
      </c>
    </row>
    <row r="36" spans="1:6" ht="19.5" customHeight="1">
      <c r="A36" s="17" t="s">
        <v>35</v>
      </c>
      <c r="B36" s="133" t="s">
        <v>236</v>
      </c>
      <c r="C36" s="134"/>
      <c r="D36" s="134"/>
      <c r="E36" s="134"/>
      <c r="F36" s="20"/>
    </row>
    <row r="37" spans="1:6" ht="19.5" customHeight="1">
      <c r="A37" s="17" t="s">
        <v>36</v>
      </c>
      <c r="B37" s="125" t="s">
        <v>237</v>
      </c>
      <c r="C37" s="126"/>
      <c r="D37" s="127"/>
      <c r="E37" s="4"/>
      <c r="F37" s="18" t="s">
        <v>125</v>
      </c>
    </row>
    <row r="38" spans="1:6" ht="25.5">
      <c r="A38" s="17" t="s">
        <v>37</v>
      </c>
      <c r="B38" s="125" t="s">
        <v>238</v>
      </c>
      <c r="C38" s="126"/>
      <c r="D38" s="127"/>
      <c r="E38" s="4"/>
      <c r="F38" s="21" t="s">
        <v>126</v>
      </c>
    </row>
    <row r="39" spans="1:6" ht="25.5">
      <c r="A39" s="17" t="s">
        <v>38</v>
      </c>
      <c r="B39" s="125" t="s">
        <v>239</v>
      </c>
      <c r="C39" s="126"/>
      <c r="D39" s="127"/>
      <c r="E39" s="4"/>
      <c r="F39" s="21" t="s">
        <v>126</v>
      </c>
    </row>
    <row r="40" spans="1:6" ht="19.5" customHeight="1">
      <c r="A40" s="22" t="s">
        <v>39</v>
      </c>
      <c r="B40" s="23" t="s">
        <v>40</v>
      </c>
      <c r="C40" s="26"/>
      <c r="D40" s="26"/>
      <c r="E40" s="24"/>
      <c r="F40" s="25"/>
    </row>
    <row r="41" spans="1:6" ht="19.5" customHeight="1">
      <c r="A41" s="17" t="s">
        <v>41</v>
      </c>
      <c r="B41" s="133" t="s">
        <v>42</v>
      </c>
      <c r="C41" s="134"/>
      <c r="D41" s="134"/>
      <c r="E41" s="134"/>
      <c r="F41" s="135"/>
    </row>
    <row r="42" spans="1:6" ht="19.5" customHeight="1">
      <c r="A42" s="17" t="s">
        <v>43</v>
      </c>
      <c r="B42" s="119" t="s">
        <v>240</v>
      </c>
      <c r="C42" s="120"/>
      <c r="D42" s="121"/>
      <c r="E42" s="4"/>
      <c r="F42" s="18" t="s">
        <v>127</v>
      </c>
    </row>
    <row r="43" spans="1:6" ht="19.5" customHeight="1">
      <c r="A43" s="17" t="s">
        <v>44</v>
      </c>
      <c r="B43" s="122" t="s">
        <v>241</v>
      </c>
      <c r="C43" s="123"/>
      <c r="D43" s="124"/>
      <c r="E43" s="4"/>
      <c r="F43" s="18" t="s">
        <v>127</v>
      </c>
    </row>
    <row r="44" spans="1:6" ht="19.5" customHeight="1">
      <c r="A44" s="17" t="s">
        <v>45</v>
      </c>
      <c r="B44" s="128" t="s">
        <v>242</v>
      </c>
      <c r="C44" s="129"/>
      <c r="D44" s="130"/>
      <c r="E44" s="4"/>
      <c r="F44" s="18" t="s">
        <v>127</v>
      </c>
    </row>
    <row r="45" spans="1:6" ht="19.5" customHeight="1">
      <c r="A45" s="17" t="s">
        <v>46</v>
      </c>
      <c r="B45" s="133" t="s">
        <v>47</v>
      </c>
      <c r="C45" s="134"/>
      <c r="D45" s="134"/>
      <c r="E45" s="134"/>
      <c r="F45" s="135"/>
    </row>
    <row r="46" spans="1:6" ht="19.5" customHeight="1">
      <c r="A46" s="17" t="s">
        <v>48</v>
      </c>
      <c r="B46" s="125" t="s">
        <v>243</v>
      </c>
      <c r="C46" s="126"/>
      <c r="D46" s="127"/>
      <c r="E46" s="4"/>
      <c r="F46" s="18" t="s">
        <v>128</v>
      </c>
    </row>
    <row r="47" spans="1:6" ht="53.25" customHeight="1">
      <c r="A47" s="17"/>
      <c r="B47" s="18"/>
      <c r="C47" s="14" t="s">
        <v>261</v>
      </c>
      <c r="D47" s="15" t="s">
        <v>232</v>
      </c>
      <c r="E47" s="19"/>
      <c r="F47" s="18"/>
    </row>
    <row r="48" spans="1:6" ht="19.5" customHeight="1">
      <c r="A48" s="17" t="s">
        <v>49</v>
      </c>
      <c r="B48" s="18" t="s">
        <v>50</v>
      </c>
      <c r="C48" s="4"/>
      <c r="D48" s="38"/>
      <c r="E48" s="19">
        <f>C48*D48</f>
        <v>0</v>
      </c>
      <c r="F48" s="18" t="s">
        <v>128</v>
      </c>
    </row>
    <row r="49" spans="1:6" ht="19.5" customHeight="1">
      <c r="A49" s="17" t="s">
        <v>51</v>
      </c>
      <c r="B49" s="133" t="s">
        <v>52</v>
      </c>
      <c r="C49" s="134"/>
      <c r="D49" s="134"/>
      <c r="E49" s="134"/>
      <c r="F49" s="135"/>
    </row>
    <row r="50" spans="1:6" ht="39.75" customHeight="1">
      <c r="A50" s="17"/>
      <c r="B50" s="27"/>
      <c r="C50" s="14" t="s">
        <v>220</v>
      </c>
      <c r="D50" s="15" t="s">
        <v>221</v>
      </c>
      <c r="E50" s="19"/>
      <c r="F50" s="18"/>
    </row>
    <row r="51" spans="1:6" ht="19.5" customHeight="1">
      <c r="A51" s="17" t="s">
        <v>53</v>
      </c>
      <c r="B51" s="18" t="s">
        <v>54</v>
      </c>
      <c r="C51" s="4"/>
      <c r="D51" s="39"/>
      <c r="E51" s="19">
        <f>C51*D51</f>
        <v>0</v>
      </c>
      <c r="F51" s="18" t="s">
        <v>114</v>
      </c>
    </row>
    <row r="52" spans="1:6" ht="19.5" customHeight="1">
      <c r="A52" s="17" t="s">
        <v>55</v>
      </c>
      <c r="B52" s="18" t="s">
        <v>56</v>
      </c>
      <c r="C52" s="4"/>
      <c r="D52" s="39"/>
      <c r="E52" s="19">
        <f>C52*D52</f>
        <v>0</v>
      </c>
      <c r="F52" s="18" t="s">
        <v>114</v>
      </c>
    </row>
    <row r="53" spans="1:6" ht="50.25" customHeight="1">
      <c r="A53" s="17" t="s">
        <v>57</v>
      </c>
      <c r="B53" s="21" t="s">
        <v>244</v>
      </c>
      <c r="C53" s="131" t="s">
        <v>227</v>
      </c>
      <c r="D53" s="132"/>
      <c r="E53" s="4"/>
      <c r="F53" s="18" t="s">
        <v>114</v>
      </c>
    </row>
    <row r="54" spans="1:6" ht="19.5" customHeight="1">
      <c r="A54" s="17" t="s">
        <v>58</v>
      </c>
      <c r="B54" s="133" t="s">
        <v>59</v>
      </c>
      <c r="C54" s="134"/>
      <c r="D54" s="134"/>
      <c r="E54" s="134"/>
      <c r="F54" s="135"/>
    </row>
    <row r="55" spans="1:6" ht="19.5" customHeight="1">
      <c r="A55" s="17" t="s">
        <v>60</v>
      </c>
      <c r="B55" s="125" t="s">
        <v>257</v>
      </c>
      <c r="C55" s="126"/>
      <c r="D55" s="127"/>
      <c r="E55" s="4"/>
      <c r="F55" s="18" t="s">
        <v>127</v>
      </c>
    </row>
    <row r="56" spans="1:6" ht="19.5" customHeight="1">
      <c r="A56" s="17" t="s">
        <v>61</v>
      </c>
      <c r="B56" s="125" t="s">
        <v>258</v>
      </c>
      <c r="C56" s="126"/>
      <c r="D56" s="127"/>
      <c r="E56" s="4"/>
      <c r="F56" s="18" t="s">
        <v>127</v>
      </c>
    </row>
    <row r="57" spans="1:6" ht="19.5" customHeight="1">
      <c r="A57" s="17" t="s">
        <v>62</v>
      </c>
      <c r="B57" s="125" t="s">
        <v>259</v>
      </c>
      <c r="C57" s="126"/>
      <c r="D57" s="127"/>
      <c r="E57" s="4"/>
      <c r="F57" s="18" t="s">
        <v>127</v>
      </c>
    </row>
    <row r="58" spans="1:6" ht="19.5" customHeight="1">
      <c r="A58" s="17" t="s">
        <v>63</v>
      </c>
      <c r="B58" s="133" t="s">
        <v>64</v>
      </c>
      <c r="C58" s="134"/>
      <c r="D58" s="134"/>
      <c r="E58" s="134"/>
      <c r="F58" s="135"/>
    </row>
    <row r="59" spans="1:6" ht="19.5" customHeight="1">
      <c r="A59" s="17" t="s">
        <v>65</v>
      </c>
      <c r="B59" s="125" t="s">
        <v>252</v>
      </c>
      <c r="C59" s="126"/>
      <c r="D59" s="127"/>
      <c r="E59" s="4"/>
      <c r="F59" s="18" t="s">
        <v>213</v>
      </c>
    </row>
    <row r="60" spans="1:6" ht="19.5" customHeight="1">
      <c r="A60" s="17" t="s">
        <v>66</v>
      </c>
      <c r="B60" s="119" t="s">
        <v>253</v>
      </c>
      <c r="C60" s="120"/>
      <c r="D60" s="121"/>
      <c r="E60" s="4"/>
      <c r="F60" s="18" t="s">
        <v>213</v>
      </c>
    </row>
    <row r="61" spans="1:6" ht="19.5" customHeight="1">
      <c r="A61" s="17" t="s">
        <v>67</v>
      </c>
      <c r="B61" s="122" t="s">
        <v>254</v>
      </c>
      <c r="C61" s="123"/>
      <c r="D61" s="124"/>
      <c r="E61" s="4"/>
      <c r="F61" s="18" t="s">
        <v>213</v>
      </c>
    </row>
    <row r="62" spans="1:6" ht="19.5" customHeight="1">
      <c r="A62" s="17" t="s">
        <v>68</v>
      </c>
      <c r="B62" s="122" t="s">
        <v>255</v>
      </c>
      <c r="C62" s="123"/>
      <c r="D62" s="124"/>
      <c r="E62" s="4"/>
      <c r="F62" s="18" t="s">
        <v>213</v>
      </c>
    </row>
    <row r="63" spans="1:6" ht="19.5" customHeight="1">
      <c r="A63" s="17" t="s">
        <v>69</v>
      </c>
      <c r="B63" s="128" t="s">
        <v>256</v>
      </c>
      <c r="C63" s="129"/>
      <c r="D63" s="130"/>
      <c r="E63" s="4"/>
      <c r="F63" s="18" t="s">
        <v>213</v>
      </c>
    </row>
    <row r="64" spans="1:6" ht="19.5" customHeight="1">
      <c r="A64" s="17" t="s">
        <v>70</v>
      </c>
      <c r="B64" s="116" t="s">
        <v>251</v>
      </c>
      <c r="C64" s="117"/>
      <c r="D64" s="118"/>
      <c r="E64" s="4"/>
      <c r="F64" s="18" t="s">
        <v>129</v>
      </c>
    </row>
    <row r="65" spans="1:6" ht="19.5" customHeight="1">
      <c r="A65" s="17" t="s">
        <v>71</v>
      </c>
      <c r="B65" s="113" t="s">
        <v>250</v>
      </c>
      <c r="C65" s="114"/>
      <c r="D65" s="115"/>
      <c r="E65" s="4"/>
      <c r="F65" s="18" t="s">
        <v>213</v>
      </c>
    </row>
    <row r="66" spans="1:6" ht="42" customHeight="1">
      <c r="A66" s="17"/>
      <c r="B66" s="28"/>
      <c r="C66" s="14" t="s">
        <v>220</v>
      </c>
      <c r="D66" s="15" t="s">
        <v>221</v>
      </c>
      <c r="E66" s="19"/>
      <c r="F66" s="18"/>
    </row>
    <row r="67" spans="1:6" ht="19.5" customHeight="1">
      <c r="A67" s="17" t="s">
        <v>71</v>
      </c>
      <c r="B67" s="20" t="s">
        <v>72</v>
      </c>
      <c r="C67" s="4"/>
      <c r="D67" s="39"/>
      <c r="E67" s="19">
        <f>C67*D67</f>
        <v>0</v>
      </c>
      <c r="F67" s="18" t="s">
        <v>130</v>
      </c>
    </row>
    <row r="68" spans="1:6" ht="19.5" customHeight="1">
      <c r="A68" s="17" t="s">
        <v>71</v>
      </c>
      <c r="B68" s="113" t="s">
        <v>249</v>
      </c>
      <c r="C68" s="114"/>
      <c r="D68" s="115"/>
      <c r="E68" s="4"/>
      <c r="F68" s="29" t="s">
        <v>214</v>
      </c>
    </row>
    <row r="69" spans="1:6" ht="19.5" customHeight="1">
      <c r="A69" s="17" t="s">
        <v>71</v>
      </c>
      <c r="B69" s="116" t="s">
        <v>248</v>
      </c>
      <c r="C69" s="117"/>
      <c r="D69" s="118"/>
      <c r="E69" s="4"/>
      <c r="F69" s="18" t="s">
        <v>213</v>
      </c>
    </row>
    <row r="70" spans="1:6" ht="19.5" customHeight="1">
      <c r="A70" s="17" t="s">
        <v>71</v>
      </c>
      <c r="B70" s="116" t="s">
        <v>247</v>
      </c>
      <c r="C70" s="117"/>
      <c r="D70" s="118"/>
      <c r="E70" s="4"/>
      <c r="F70" s="18" t="s">
        <v>213</v>
      </c>
    </row>
    <row r="71" spans="1:6" ht="48.75" customHeight="1">
      <c r="A71" s="17"/>
      <c r="B71" s="20"/>
      <c r="C71" s="14" t="s">
        <v>228</v>
      </c>
      <c r="D71" s="15" t="s">
        <v>262</v>
      </c>
      <c r="E71" s="19"/>
      <c r="F71" s="18"/>
    </row>
    <row r="72" spans="1:6" ht="19.5" customHeight="1">
      <c r="A72" s="17" t="s">
        <v>71</v>
      </c>
      <c r="B72" s="28" t="s">
        <v>142</v>
      </c>
      <c r="C72" s="4"/>
      <c r="D72" s="40"/>
      <c r="E72" s="19">
        <f>C72*D72</f>
        <v>0</v>
      </c>
      <c r="F72" s="28" t="s">
        <v>128</v>
      </c>
    </row>
    <row r="73" spans="1:6" ht="42" customHeight="1">
      <c r="A73" s="17"/>
      <c r="B73" s="28"/>
      <c r="C73" s="14" t="s">
        <v>220</v>
      </c>
      <c r="D73" s="15" t="s">
        <v>221</v>
      </c>
      <c r="E73" s="19"/>
      <c r="F73" s="28"/>
    </row>
    <row r="74" spans="1:6" ht="19.5" customHeight="1">
      <c r="A74" s="17" t="s">
        <v>71</v>
      </c>
      <c r="B74" s="20" t="s">
        <v>73</v>
      </c>
      <c r="C74" s="4"/>
      <c r="D74" s="41"/>
      <c r="E74" s="19">
        <f>C74*D74</f>
        <v>0</v>
      </c>
      <c r="F74" s="18" t="s">
        <v>122</v>
      </c>
    </row>
    <row r="75" spans="1:6" ht="19.5" customHeight="1">
      <c r="A75" s="17" t="s">
        <v>71</v>
      </c>
      <c r="B75" s="18" t="s">
        <v>74</v>
      </c>
      <c r="C75" s="4"/>
      <c r="D75" s="39"/>
      <c r="E75" s="19">
        <f>C75*D75</f>
        <v>0</v>
      </c>
      <c r="F75" s="18" t="s">
        <v>130</v>
      </c>
    </row>
    <row r="76" spans="1:6" ht="19.5" customHeight="1">
      <c r="A76" s="17" t="s">
        <v>71</v>
      </c>
      <c r="B76" s="30" t="s">
        <v>140</v>
      </c>
      <c r="C76" s="30"/>
      <c r="D76" s="30"/>
      <c r="E76" s="31"/>
      <c r="F76" s="32" t="s">
        <v>141</v>
      </c>
    </row>
    <row r="77" spans="1:6" ht="19.5" customHeight="1">
      <c r="A77" s="22" t="s">
        <v>75</v>
      </c>
      <c r="B77" s="148" t="s">
        <v>76</v>
      </c>
      <c r="C77" s="149"/>
      <c r="D77" s="149"/>
      <c r="E77" s="149"/>
      <c r="F77" s="150"/>
    </row>
    <row r="78" spans="1:5" ht="35.25">
      <c r="A78" s="17" t="s">
        <v>77</v>
      </c>
      <c r="B78" s="27" t="s">
        <v>78</v>
      </c>
      <c r="C78" s="14" t="s">
        <v>220</v>
      </c>
      <c r="D78" s="15" t="s">
        <v>221</v>
      </c>
      <c r="E78" s="19"/>
    </row>
    <row r="79" spans="1:6" ht="19.5" customHeight="1">
      <c r="A79" s="17" t="s">
        <v>79</v>
      </c>
      <c r="B79" s="18" t="s">
        <v>80</v>
      </c>
      <c r="C79" s="4"/>
      <c r="D79" s="41"/>
      <c r="E79" s="19">
        <f>C79*D79</f>
        <v>0</v>
      </c>
      <c r="F79" s="18" t="s">
        <v>131</v>
      </c>
    </row>
    <row r="80" spans="1:6" ht="19.5" customHeight="1">
      <c r="A80" s="17" t="s">
        <v>81</v>
      </c>
      <c r="B80" s="18" t="s">
        <v>82</v>
      </c>
      <c r="C80" s="4"/>
      <c r="D80" s="41"/>
      <c r="E80" s="19">
        <f>C80*D80</f>
        <v>0</v>
      </c>
      <c r="F80" s="18" t="s">
        <v>132</v>
      </c>
    </row>
    <row r="81" spans="1:6" ht="19.5" customHeight="1">
      <c r="A81" s="17" t="s">
        <v>83</v>
      </c>
      <c r="B81" s="125" t="s">
        <v>245</v>
      </c>
      <c r="C81" s="126"/>
      <c r="D81" s="127"/>
      <c r="E81" s="4"/>
      <c r="F81" s="18" t="s">
        <v>123</v>
      </c>
    </row>
    <row r="82" spans="1:6" ht="35.25">
      <c r="A82" s="17"/>
      <c r="B82" s="18"/>
      <c r="C82" s="14" t="s">
        <v>220</v>
      </c>
      <c r="D82" s="15" t="s">
        <v>221</v>
      </c>
      <c r="E82" s="19"/>
      <c r="F82" s="18"/>
    </row>
    <row r="83" spans="1:6" ht="19.5" customHeight="1">
      <c r="A83" s="17" t="s">
        <v>84</v>
      </c>
      <c r="B83" s="18" t="s">
        <v>85</v>
      </c>
      <c r="C83" s="4"/>
      <c r="D83" s="41"/>
      <c r="E83" s="19">
        <f>C83*D83</f>
        <v>0</v>
      </c>
      <c r="F83" s="18" t="s">
        <v>133</v>
      </c>
    </row>
    <row r="84" spans="1:6" ht="19.5" customHeight="1">
      <c r="A84" s="17" t="s">
        <v>86</v>
      </c>
      <c r="B84" s="18" t="s">
        <v>87</v>
      </c>
      <c r="C84" s="4"/>
      <c r="D84" s="41"/>
      <c r="E84" s="19">
        <f>C84*D84</f>
        <v>0</v>
      </c>
      <c r="F84" s="18" t="s">
        <v>215</v>
      </c>
    </row>
    <row r="85" spans="1:6" ht="35.25">
      <c r="A85" s="17" t="s">
        <v>88</v>
      </c>
      <c r="B85" s="27" t="s">
        <v>89</v>
      </c>
      <c r="C85" s="14" t="s">
        <v>220</v>
      </c>
      <c r="D85" s="15" t="s">
        <v>221</v>
      </c>
      <c r="E85" s="19"/>
      <c r="F85" s="18"/>
    </row>
    <row r="86" spans="1:6" ht="19.5" customHeight="1">
      <c r="A86" s="17" t="s">
        <v>90</v>
      </c>
      <c r="B86" s="18" t="s">
        <v>91</v>
      </c>
      <c r="C86" s="4"/>
      <c r="D86" s="41"/>
      <c r="E86" s="19">
        <f>C86*D86</f>
        <v>0</v>
      </c>
      <c r="F86" s="18" t="s">
        <v>134</v>
      </c>
    </row>
    <row r="87" spans="1:6" ht="19.5" customHeight="1">
      <c r="A87" s="17" t="s">
        <v>92</v>
      </c>
      <c r="B87" s="125" t="s">
        <v>246</v>
      </c>
      <c r="C87" s="126"/>
      <c r="D87" s="127"/>
      <c r="E87" s="4"/>
      <c r="F87" s="18" t="s">
        <v>134</v>
      </c>
    </row>
    <row r="88" spans="1:6" ht="45.75" customHeight="1">
      <c r="A88" s="17"/>
      <c r="B88" s="18"/>
      <c r="C88" s="14" t="s">
        <v>228</v>
      </c>
      <c r="D88" s="14" t="s">
        <v>263</v>
      </c>
      <c r="E88" s="19"/>
      <c r="F88" s="18"/>
    </row>
    <row r="89" spans="1:6" ht="19.5" customHeight="1">
      <c r="A89" s="17" t="s">
        <v>93</v>
      </c>
      <c r="B89" s="18" t="s">
        <v>94</v>
      </c>
      <c r="C89" s="4"/>
      <c r="D89" s="42"/>
      <c r="E89" s="19">
        <f>C89*D89</f>
        <v>0</v>
      </c>
      <c r="F89" s="18" t="s">
        <v>134</v>
      </c>
    </row>
    <row r="90" spans="1:6" ht="39.75" customHeight="1">
      <c r="A90" s="17" t="s">
        <v>95</v>
      </c>
      <c r="B90" s="27" t="s">
        <v>96</v>
      </c>
      <c r="C90" s="14" t="s">
        <v>220</v>
      </c>
      <c r="D90" s="15" t="s">
        <v>221</v>
      </c>
      <c r="E90" s="19"/>
      <c r="F90" s="18"/>
    </row>
    <row r="91" spans="1:6" ht="19.5" customHeight="1">
      <c r="A91" s="17" t="s">
        <v>97</v>
      </c>
      <c r="B91" s="18" t="s">
        <v>98</v>
      </c>
      <c r="C91" s="4"/>
      <c r="D91" s="39"/>
      <c r="E91" s="19">
        <f>C91*D91</f>
        <v>0</v>
      </c>
      <c r="F91" s="18" t="s">
        <v>124</v>
      </c>
    </row>
    <row r="92" spans="1:6" ht="19.5" customHeight="1">
      <c r="A92" s="17" t="s">
        <v>99</v>
      </c>
      <c r="B92" s="18" t="s">
        <v>100</v>
      </c>
      <c r="C92" s="4"/>
      <c r="D92" s="39"/>
      <c r="E92" s="19">
        <f>C92*D92</f>
        <v>0</v>
      </c>
      <c r="F92" s="18" t="s">
        <v>122</v>
      </c>
    </row>
    <row r="93" spans="1:6" ht="19.5" customHeight="1">
      <c r="A93" s="136" t="s">
        <v>101</v>
      </c>
      <c r="B93" s="139" t="s">
        <v>102</v>
      </c>
      <c r="C93" s="140"/>
      <c r="D93" s="141"/>
      <c r="E93" s="102" t="s">
        <v>219</v>
      </c>
      <c r="F93" s="27" t="s">
        <v>138</v>
      </c>
    </row>
    <row r="94" spans="1:6" ht="19.5" customHeight="1">
      <c r="A94" s="137"/>
      <c r="B94" s="142"/>
      <c r="C94" s="143"/>
      <c r="D94" s="144"/>
      <c r="E94" s="103"/>
      <c r="F94" s="18" t="s">
        <v>136</v>
      </c>
    </row>
    <row r="95" spans="1:6" ht="19.5" customHeight="1">
      <c r="A95" s="137"/>
      <c r="B95" s="142"/>
      <c r="C95" s="143"/>
      <c r="D95" s="144"/>
      <c r="E95" s="103"/>
      <c r="F95" s="18" t="s">
        <v>135</v>
      </c>
    </row>
    <row r="96" spans="1:6" ht="19.5" customHeight="1">
      <c r="A96" s="138"/>
      <c r="B96" s="145"/>
      <c r="C96" s="146"/>
      <c r="D96" s="147"/>
      <c r="E96" s="104"/>
      <c r="F96" s="18" t="s">
        <v>137</v>
      </c>
    </row>
    <row r="97" spans="1:6" ht="43.5" customHeight="1">
      <c r="A97" s="22" t="s">
        <v>103</v>
      </c>
      <c r="B97" s="34" t="s">
        <v>104</v>
      </c>
      <c r="C97" s="14" t="s">
        <v>220</v>
      </c>
      <c r="D97" s="15" t="s">
        <v>221</v>
      </c>
      <c r="E97" s="35"/>
      <c r="F97" s="35"/>
    </row>
    <row r="98" spans="1:6" ht="19.5" customHeight="1">
      <c r="A98" s="17" t="s">
        <v>105</v>
      </c>
      <c r="B98" s="18" t="s">
        <v>3</v>
      </c>
      <c r="C98" s="4"/>
      <c r="D98" s="39"/>
      <c r="E98" s="19">
        <f>C98*D98</f>
        <v>0</v>
      </c>
      <c r="F98" s="18" t="s">
        <v>139</v>
      </c>
    </row>
    <row r="99" spans="1:6" ht="19.5" customHeight="1">
      <c r="A99" s="17" t="s">
        <v>106</v>
      </c>
      <c r="B99" s="18" t="s">
        <v>5</v>
      </c>
      <c r="C99" s="4"/>
      <c r="D99" s="39"/>
      <c r="E99" s="19">
        <f>C99*D99</f>
        <v>0</v>
      </c>
      <c r="F99" s="18" t="s">
        <v>139</v>
      </c>
    </row>
    <row r="100" ht="15.75">
      <c r="A100" s="36"/>
    </row>
  </sheetData>
  <sheetProtection password="A66A" sheet="1" objects="1" scenarios="1" selectLockedCells="1"/>
  <mergeCells count="42">
    <mergeCell ref="B12:E12"/>
    <mergeCell ref="B18:E18"/>
    <mergeCell ref="B55:D55"/>
    <mergeCell ref="B56:D56"/>
    <mergeCell ref="B27:D27"/>
    <mergeCell ref="B54:F54"/>
    <mergeCell ref="B28:D28"/>
    <mergeCell ref="B37:D37"/>
    <mergeCell ref="B38:D38"/>
    <mergeCell ref="A93:A96"/>
    <mergeCell ref="B93:D96"/>
    <mergeCell ref="B70:D70"/>
    <mergeCell ref="B58:F58"/>
    <mergeCell ref="B77:F77"/>
    <mergeCell ref="B62:D62"/>
    <mergeCell ref="B81:D81"/>
    <mergeCell ref="B87:D87"/>
    <mergeCell ref="B39:D39"/>
    <mergeCell ref="B36:E36"/>
    <mergeCell ref="B42:D42"/>
    <mergeCell ref="B41:F41"/>
    <mergeCell ref="B45:F45"/>
    <mergeCell ref="B49:F49"/>
    <mergeCell ref="B43:D43"/>
    <mergeCell ref="B44:D44"/>
    <mergeCell ref="B46:D46"/>
    <mergeCell ref="B69:D69"/>
    <mergeCell ref="B68:D68"/>
    <mergeCell ref="B63:D63"/>
    <mergeCell ref="C53:D53"/>
    <mergeCell ref="B57:D57"/>
    <mergeCell ref="B59:D59"/>
    <mergeCell ref="E93:E96"/>
    <mergeCell ref="A1:F1"/>
    <mergeCell ref="A2:B2"/>
    <mergeCell ref="E2:F2"/>
    <mergeCell ref="C24:D24"/>
    <mergeCell ref="B65:D65"/>
    <mergeCell ref="B64:D64"/>
    <mergeCell ref="B60:D60"/>
    <mergeCell ref="B61:D61"/>
    <mergeCell ref="B29:E29"/>
  </mergeCells>
  <conditionalFormatting sqref="C98:D99 E24 C26:D26 C19:D23 C31:D32 C34:D35 E37:E39 E42:E44 C48:D48 C51:D52 E53 E55:E57 E59:E65 C67:D67 E68:E70 C72:D72 C74:D75 C79:D80 E81 C83:D84 C86:D86 E87 C89:D89 C91:D92 C4:D11 C13:D17 E27:E28 E46">
    <cfRule type="cellIs" priority="1" dxfId="1" operator="equal" stopIfTrue="1">
      <formula>0</formula>
    </cfRule>
  </conditionalFormatting>
  <printOptions horizontalCentered="1"/>
  <pageMargins left="0.2362204724409449" right="0.35433070866141736" top="0.6299212598425197" bottom="0.5905511811023623" header="0.5118110236220472" footer="0.5118110236220472"/>
  <pageSetup horizontalDpi="600" verticalDpi="600" orientation="landscape" paperSize="9" scale="84" r:id="rId1"/>
  <rowBreaks count="3" manualBreakCount="3">
    <brk id="24" max="255" man="1"/>
    <brk id="53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</dc:creator>
  <cp:keywords/>
  <dc:description/>
  <cp:lastModifiedBy>utente</cp:lastModifiedBy>
  <cp:lastPrinted>2009-07-06T14:31:46Z</cp:lastPrinted>
  <dcterms:created xsi:type="dcterms:W3CDTF">2009-04-09T08:41:52Z</dcterms:created>
  <dcterms:modified xsi:type="dcterms:W3CDTF">2009-07-08T10:17:02Z</dcterms:modified>
  <cp:category/>
  <cp:version/>
  <cp:contentType/>
  <cp:contentStatus/>
</cp:coreProperties>
</file>